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luis/Downloads/DGPD/DOC/0590/2022 0590221 PROCESOS COMERCIALES/RUBRICAS 0590221 CO/"/>
    </mc:Choice>
  </mc:AlternateContent>
  <xr:revisionPtr revIDLastSave="0" documentId="13_ncr:1_{9B181876-FF0E-C44B-8A1C-75B3518AABAA}" xr6:coauthVersionLast="47" xr6:coauthVersionMax="47" xr10:uidLastSave="{00000000-0000-0000-0000-000000000000}"/>
  <bookViews>
    <workbookView xWindow="0" yWindow="740" windowWidth="20740" windowHeight="11760" activeTab="1" xr2:uid="{00000000-000D-0000-FFFF-FFFF00000000}"/>
  </bookViews>
  <sheets>
    <sheet name="PORTADA" sheetId="2" r:id="rId1"/>
    <sheet name="op-PLANTILLA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6" i="1" l="1"/>
  <c r="T17" i="1"/>
  <c r="T25" i="1"/>
  <c r="T26" i="1"/>
  <c r="T27" i="1"/>
  <c r="T35" i="1"/>
  <c r="T36" i="1"/>
  <c r="T42" i="1"/>
  <c r="T43" i="1"/>
  <c r="Q20" i="1"/>
  <c r="C5" i="1"/>
  <c r="AA37" i="2"/>
  <c r="Z37" i="2"/>
  <c r="Y37" i="2"/>
  <c r="X37" i="2"/>
  <c r="W37" i="2"/>
  <c r="AF37" i="2" s="1"/>
  <c r="AA36" i="2"/>
  <c r="Z36" i="2"/>
  <c r="Y36" i="2"/>
  <c r="X36" i="2"/>
  <c r="W36" i="2"/>
  <c r="AF31" i="2"/>
  <c r="AA30" i="2"/>
  <c r="Z30" i="2"/>
  <c r="Y30" i="2"/>
  <c r="X30" i="2"/>
  <c r="W30" i="2"/>
  <c r="AC30" i="2" s="1"/>
  <c r="AA29" i="2"/>
  <c r="Z29" i="2"/>
  <c r="Y29" i="2"/>
  <c r="X29" i="2"/>
  <c r="W29" i="2"/>
  <c r="AF29" i="2" s="1"/>
  <c r="AA28" i="2"/>
  <c r="Z28" i="2"/>
  <c r="Y28" i="2"/>
  <c r="X28" i="2"/>
  <c r="W28" i="2"/>
  <c r="AF28" i="2" s="1"/>
  <c r="AA22" i="2"/>
  <c r="Z22" i="2"/>
  <c r="Y22" i="2"/>
  <c r="X22" i="2"/>
  <c r="W22" i="2"/>
  <c r="AF22" i="2" s="1"/>
  <c r="AA21" i="2"/>
  <c r="Z21" i="2"/>
  <c r="Y21" i="2"/>
  <c r="X21" i="2"/>
  <c r="W21" i="2"/>
  <c r="AA20" i="2"/>
  <c r="Z20" i="2"/>
  <c r="Y20" i="2"/>
  <c r="X20" i="2"/>
  <c r="W20" i="2"/>
  <c r="AC19" i="2"/>
  <c r="AA15" i="2"/>
  <c r="Z15" i="2"/>
  <c r="Y15" i="2"/>
  <c r="X15" i="2"/>
  <c r="W15" i="2"/>
  <c r="AF15" i="2" s="1"/>
  <c r="AA14" i="2"/>
  <c r="Z14" i="2"/>
  <c r="Y14" i="2"/>
  <c r="X14" i="2"/>
  <c r="W14" i="2"/>
  <c r="AF14" i="2" s="1"/>
  <c r="AA13" i="2"/>
  <c r="Z13" i="2"/>
  <c r="Y13" i="2"/>
  <c r="X13" i="2"/>
  <c r="W13" i="2"/>
  <c r="AC13" i="2" l="1"/>
  <c r="AF13" i="2"/>
  <c r="AC15" i="2"/>
  <c r="AF20" i="2"/>
  <c r="AF21" i="2"/>
  <c r="AC21" i="2"/>
  <c r="AF30" i="2"/>
  <c r="AF36" i="2"/>
  <c r="AF39" i="2"/>
  <c r="AC36" i="2"/>
  <c r="AC20" i="2"/>
  <c r="AC29" i="2"/>
  <c r="AC14" i="2"/>
  <c r="AC22" i="2"/>
  <c r="AC28" i="2"/>
  <c r="AC37" i="2"/>
  <c r="E35" i="2" l="1"/>
  <c r="E34" i="2"/>
  <c r="E33" i="2"/>
  <c r="E32" i="2"/>
  <c r="E29" i="2"/>
  <c r="E28" i="2"/>
  <c r="E27" i="2"/>
  <c r="E26" i="2"/>
  <c r="E25" i="2"/>
  <c r="E22" i="2"/>
  <c r="E21" i="2"/>
  <c r="E20" i="2"/>
  <c r="E18" i="2"/>
  <c r="E15" i="2"/>
  <c r="M15" i="1"/>
  <c r="Q15" i="1" s="1"/>
  <c r="N15" i="1"/>
  <c r="R15" i="1" s="1"/>
  <c r="O15" i="1"/>
  <c r="S15" i="1" s="1"/>
  <c r="R20" i="1"/>
  <c r="S20" i="1"/>
  <c r="M12" i="1"/>
  <c r="Q12" i="1" s="1"/>
  <c r="N12" i="1"/>
  <c r="R12" i="1" s="1"/>
  <c r="O12" i="1"/>
  <c r="S12" i="1" s="1"/>
  <c r="M13" i="1"/>
  <c r="Q13" i="1" s="1"/>
  <c r="N13" i="1"/>
  <c r="R13" i="1" s="1"/>
  <c r="O13" i="1"/>
  <c r="S13" i="1" s="1"/>
  <c r="M14" i="1"/>
  <c r="N14" i="1"/>
  <c r="R14" i="1" s="1"/>
  <c r="O14" i="1"/>
  <c r="S14" i="1" s="1"/>
  <c r="M18" i="1"/>
  <c r="Q18" i="1" s="1"/>
  <c r="N18" i="1"/>
  <c r="O18" i="1"/>
  <c r="S18" i="1" s="1"/>
  <c r="M19" i="1"/>
  <c r="Q19" i="1" s="1"/>
  <c r="N19" i="1"/>
  <c r="R19" i="1" s="1"/>
  <c r="O19" i="1"/>
  <c r="S19" i="1" s="1"/>
  <c r="M21" i="1"/>
  <c r="Q21" i="1" s="1"/>
  <c r="N21" i="1"/>
  <c r="R21" i="1" s="1"/>
  <c r="O21" i="1"/>
  <c r="M22" i="1"/>
  <c r="Q22" i="1" s="1"/>
  <c r="N22" i="1"/>
  <c r="R22" i="1" s="1"/>
  <c r="O22" i="1"/>
  <c r="S22" i="1" s="1"/>
  <c r="M23" i="1"/>
  <c r="Q23" i="1" s="1"/>
  <c r="N23" i="1"/>
  <c r="R23" i="1" s="1"/>
  <c r="O23" i="1"/>
  <c r="S23" i="1" s="1"/>
  <c r="M24" i="1"/>
  <c r="N24" i="1"/>
  <c r="R24" i="1" s="1"/>
  <c r="O24" i="1"/>
  <c r="S24" i="1" s="1"/>
  <c r="M28" i="1"/>
  <c r="N28" i="1"/>
  <c r="R28" i="1" s="1"/>
  <c r="O28" i="1"/>
  <c r="S28" i="1" s="1"/>
  <c r="M29" i="1"/>
  <c r="N29" i="1"/>
  <c r="R29" i="1" s="1"/>
  <c r="O29" i="1"/>
  <c r="S29" i="1" s="1"/>
  <c r="M30" i="1"/>
  <c r="Q30" i="1" s="1"/>
  <c r="N30" i="1"/>
  <c r="R30" i="1" s="1"/>
  <c r="O30" i="1"/>
  <c r="S30" i="1" s="1"/>
  <c r="M31" i="1"/>
  <c r="Q31" i="1" s="1"/>
  <c r="N31" i="1"/>
  <c r="R31" i="1" s="1"/>
  <c r="O31" i="1"/>
  <c r="S31" i="1" s="1"/>
  <c r="M32" i="1"/>
  <c r="Q32" i="1" s="1"/>
  <c r="N32" i="1"/>
  <c r="R32" i="1" s="1"/>
  <c r="O32" i="1"/>
  <c r="S32" i="1" s="1"/>
  <c r="M33" i="1"/>
  <c r="N33" i="1"/>
  <c r="R33" i="1" s="1"/>
  <c r="O33" i="1"/>
  <c r="S33" i="1" s="1"/>
  <c r="M34" i="1"/>
  <c r="Q34" i="1" s="1"/>
  <c r="N34" i="1"/>
  <c r="R34" i="1" s="1"/>
  <c r="O34" i="1"/>
  <c r="S34" i="1" s="1"/>
  <c r="M37" i="1"/>
  <c r="Q37" i="1" s="1"/>
  <c r="N37" i="1"/>
  <c r="R37" i="1" s="1"/>
  <c r="O37" i="1"/>
  <c r="S37" i="1" s="1"/>
  <c r="M38" i="1"/>
  <c r="Q38" i="1" s="1"/>
  <c r="N38" i="1"/>
  <c r="R38" i="1" s="1"/>
  <c r="O38" i="1"/>
  <c r="S38" i="1" s="1"/>
  <c r="M39" i="1"/>
  <c r="N39" i="1"/>
  <c r="R39" i="1" s="1"/>
  <c r="O39" i="1"/>
  <c r="S39" i="1" s="1"/>
  <c r="M40" i="1"/>
  <c r="Q40" i="1" s="1"/>
  <c r="N40" i="1"/>
  <c r="R40" i="1" s="1"/>
  <c r="O40" i="1"/>
  <c r="S40" i="1" s="1"/>
  <c r="M41" i="1"/>
  <c r="N41" i="1"/>
  <c r="R41" i="1" s="1"/>
  <c r="O41" i="1"/>
  <c r="S41" i="1" s="1"/>
  <c r="M44" i="1"/>
  <c r="Q44" i="1" s="1"/>
  <c r="N44" i="1"/>
  <c r="R44" i="1" s="1"/>
  <c r="O44" i="1"/>
  <c r="S44" i="1" s="1"/>
  <c r="M45" i="1"/>
  <c r="N45" i="1"/>
  <c r="R45" i="1" s="1"/>
  <c r="O45" i="1"/>
  <c r="S45" i="1" s="1"/>
  <c r="M46" i="1"/>
  <c r="Q46" i="1" s="1"/>
  <c r="N46" i="1"/>
  <c r="R46" i="1" s="1"/>
  <c r="O46" i="1"/>
  <c r="S46" i="1" s="1"/>
  <c r="N11" i="1"/>
  <c r="R11" i="1" s="1"/>
  <c r="O11" i="1"/>
  <c r="S11" i="1" s="1"/>
  <c r="M11" i="1"/>
  <c r="Q11" i="1" s="1"/>
  <c r="E30" i="2" l="1"/>
  <c r="E31" i="2"/>
  <c r="E17" i="2"/>
  <c r="E16" i="2"/>
  <c r="E14" i="2"/>
  <c r="E19" i="2"/>
  <c r="E24" i="2"/>
  <c r="E23" i="2"/>
  <c r="T13" i="1"/>
  <c r="D13" i="1" s="1"/>
  <c r="T38" i="1"/>
  <c r="D38" i="1" s="1"/>
  <c r="T11" i="1"/>
  <c r="D11" i="1" s="1"/>
  <c r="T44" i="1"/>
  <c r="D44" i="1" s="1"/>
  <c r="T23" i="1"/>
  <c r="D23" i="1" s="1"/>
  <c r="T32" i="1"/>
  <c r="D32" i="1" s="1"/>
  <c r="T37" i="1"/>
  <c r="D37" i="1" s="1"/>
  <c r="T40" i="1"/>
  <c r="D40" i="1" s="1"/>
  <c r="T20" i="1"/>
  <c r="T19" i="1"/>
  <c r="D19" i="1" s="1"/>
  <c r="T31" i="1"/>
  <c r="D31" i="1" s="1"/>
  <c r="T46" i="1"/>
  <c r="D46" i="1" s="1"/>
  <c r="T22" i="1"/>
  <c r="C22" i="1" s="1"/>
  <c r="T34" i="1"/>
  <c r="D34" i="1" s="1"/>
  <c r="T12" i="1"/>
  <c r="D12" i="1" s="1"/>
  <c r="T30" i="1"/>
  <c r="C30" i="1" s="1"/>
  <c r="T15" i="1"/>
  <c r="D15" i="1" s="1"/>
  <c r="P21" i="1"/>
  <c r="I21" i="1" s="1"/>
  <c r="P28" i="1"/>
  <c r="I28" i="1" s="1"/>
  <c r="P15" i="1"/>
  <c r="I15" i="1" s="1"/>
  <c r="P19" i="1"/>
  <c r="I19" i="1" s="1"/>
  <c r="P18" i="1"/>
  <c r="I18" i="1" s="1"/>
  <c r="P45" i="1"/>
  <c r="I45" i="1" s="1"/>
  <c r="P37" i="1"/>
  <c r="I37" i="1" s="1"/>
  <c r="P39" i="1"/>
  <c r="I39" i="1" s="1"/>
  <c r="P40" i="1"/>
  <c r="I40" i="1" s="1"/>
  <c r="P41" i="1"/>
  <c r="I41" i="1" s="1"/>
  <c r="P34" i="1"/>
  <c r="I34" i="1" s="1"/>
  <c r="P33" i="1"/>
  <c r="I33" i="1" s="1"/>
  <c r="P29" i="1"/>
  <c r="I29" i="1" s="1"/>
  <c r="P24" i="1"/>
  <c r="I24" i="1" s="1"/>
  <c r="P23" i="1"/>
  <c r="I23" i="1" s="1"/>
  <c r="R18" i="1"/>
  <c r="T18" i="1" s="1"/>
  <c r="D18" i="1" s="1"/>
  <c r="P14" i="1"/>
  <c r="I14" i="1" s="1"/>
  <c r="P22" i="1"/>
  <c r="I22" i="1" s="1"/>
  <c r="Q33" i="1"/>
  <c r="T33" i="1" s="1"/>
  <c r="D33" i="1" s="1"/>
  <c r="S21" i="1"/>
  <c r="T21" i="1" s="1"/>
  <c r="C21" i="1" s="1"/>
  <c r="Q14" i="1"/>
  <c r="P32" i="1"/>
  <c r="I32" i="1" s="1"/>
  <c r="P13" i="1"/>
  <c r="I13" i="1" s="1"/>
  <c r="Q29" i="1"/>
  <c r="T29" i="1" s="1"/>
  <c r="C29" i="1" s="1"/>
  <c r="Q28" i="1"/>
  <c r="T28" i="1" s="1"/>
  <c r="C28" i="1" s="1"/>
  <c r="P31" i="1"/>
  <c r="I31" i="1" s="1"/>
  <c r="P12" i="1"/>
  <c r="I12" i="1" s="1"/>
  <c r="Q39" i="1"/>
  <c r="T39" i="1" s="1"/>
  <c r="D39" i="1" s="1"/>
  <c r="P46" i="1"/>
  <c r="I46" i="1" s="1"/>
  <c r="P30" i="1"/>
  <c r="I30" i="1" s="1"/>
  <c r="Q41" i="1"/>
  <c r="T41" i="1" s="1"/>
  <c r="D41" i="1" s="1"/>
  <c r="Q24" i="1"/>
  <c r="P38" i="1"/>
  <c r="I38" i="1" s="1"/>
  <c r="Q45" i="1"/>
  <c r="T45" i="1" s="1"/>
  <c r="D45" i="1" s="1"/>
  <c r="P44" i="1"/>
  <c r="I44" i="1" s="1"/>
  <c r="P11" i="1"/>
  <c r="I11" i="1" s="1"/>
  <c r="D27" i="1" l="1"/>
  <c r="D35" i="1" s="1"/>
  <c r="D20" i="1"/>
  <c r="D47" i="1"/>
  <c r="D42" i="1"/>
  <c r="T24" i="1"/>
  <c r="D24" i="1" s="1"/>
  <c r="T14" i="1"/>
  <c r="D14" i="1" s="1"/>
  <c r="D16" i="1" s="1"/>
  <c r="D25" i="1" l="1"/>
  <c r="B6" i="1" s="1"/>
</calcChain>
</file>

<file path=xl/sharedStrings.xml><?xml version="1.0" encoding="utf-8"?>
<sst xmlns="http://schemas.openxmlformats.org/spreadsheetml/2006/main" count="146" uniqueCount="113">
  <si>
    <t>TRIBUNAL 1</t>
  </si>
  <si>
    <t>VOCALES</t>
  </si>
  <si>
    <t>ESPECIALIDAD 0590221</t>
  </si>
  <si>
    <t>VOCAL</t>
  </si>
  <si>
    <t>NOTAS</t>
  </si>
  <si>
    <t>PRUEBA PRÁCTICA B2</t>
  </si>
  <si>
    <t>LISTA DE OPOSITORES DEL DÍA</t>
  </si>
  <si>
    <t>CALIFICACIÓN</t>
  </si>
  <si>
    <t>COMPROBACION</t>
  </si>
  <si>
    <t>FECHA</t>
  </si>
  <si>
    <t>NIF</t>
  </si>
  <si>
    <t>APELLIDOS Y NOMBRE</t>
  </si>
  <si>
    <t>OPOSITOR 1</t>
  </si>
  <si>
    <t>OPOSITOR 2</t>
  </si>
  <si>
    <t>OPOSITOR 3</t>
  </si>
  <si>
    <t>OPOSITOR 4</t>
  </si>
  <si>
    <t>OPOSITOR 5</t>
  </si>
  <si>
    <t>OPOSITOR 6</t>
  </si>
  <si>
    <t>OPOSITOR 7</t>
  </si>
  <si>
    <t>OPOSITOR 8</t>
  </si>
  <si>
    <t>OPOSITOR 9</t>
  </si>
  <si>
    <t>OPOSITOR 10</t>
  </si>
  <si>
    <t>OPOSITOR 11</t>
  </si>
  <si>
    <t>OPOSITOR 12</t>
  </si>
  <si>
    <t>OPOSITOR 13</t>
  </si>
  <si>
    <t>OPOSITOR 14</t>
  </si>
  <si>
    <t>OPOSITOR 15</t>
  </si>
  <si>
    <t>OPOSITOR 16</t>
  </si>
  <si>
    <t>OPOSITOR 17</t>
  </si>
  <si>
    <t>OPOSITOR 18</t>
  </si>
  <si>
    <t>OPOSITOR 19</t>
  </si>
  <si>
    <t>OPOSITOR 20</t>
  </si>
  <si>
    <t>OPOSITOR 21</t>
  </si>
  <si>
    <t>OPOSITOR 22</t>
  </si>
  <si>
    <t>TOTALES</t>
  </si>
  <si>
    <t>PORTADA</t>
  </si>
  <si>
    <t>EVALUACIÓN PARTE B1</t>
  </si>
  <si>
    <t>OPOSITOR/A</t>
  </si>
  <si>
    <t>PUNTUACIÓN B1</t>
  </si>
  <si>
    <t>DISEÑO</t>
  </si>
  <si>
    <t>NOTA</t>
  </si>
  <si>
    <t>SI</t>
  </si>
  <si>
    <t>BASTANTE</t>
  </si>
  <si>
    <t>ESCASAMENTE</t>
  </si>
  <si>
    <t>NO</t>
  </si>
  <si>
    <t>PARC</t>
  </si>
  <si>
    <t>SUMA</t>
  </si>
  <si>
    <t>1.1</t>
  </si>
  <si>
    <t>La unidad se ha diseñado a partir de los resultados de aprendizaje.</t>
  </si>
  <si>
    <t>1.2</t>
  </si>
  <si>
    <t>Los criterios de evaluación se corresponden con los que aparecen en la norma y se han matizado cuando proceda.</t>
  </si>
  <si>
    <t>1.3</t>
  </si>
  <si>
    <t>La unidad es acorde al curso y módulo al que va dirigida.</t>
  </si>
  <si>
    <t>1.4</t>
  </si>
  <si>
    <t>Se han seleccionado los contenidos a partir de los resultados de aprendizaje y criterios de evaluación.</t>
  </si>
  <si>
    <t>1.5</t>
  </si>
  <si>
    <t>Están actualizados los contenidos.</t>
  </si>
  <si>
    <t>ACTIVIDADES</t>
  </si>
  <si>
    <t>2.1</t>
  </si>
  <si>
    <t>Las actividades planteadas son realistas con los recursos disponibles.</t>
  </si>
  <si>
    <t>2.2</t>
  </si>
  <si>
    <t>Las actividades planteadas son lo suficientemente explicitas como para poder ser desarrolladas por otros profesores del departamento de la misma especialidad.</t>
  </si>
  <si>
    <t>2.3</t>
  </si>
  <si>
    <t>Existe suficiente relación entre las actividades y los criterios de evaluación: complejidad, variedad, …</t>
  </si>
  <si>
    <t>2.3.1</t>
  </si>
  <si>
    <t>Hay actividades suficientes para los criterios propuestos</t>
  </si>
  <si>
    <t>2.3.2</t>
  </si>
  <si>
    <t>Hay diferentes niveles de complejidad</t>
  </si>
  <si>
    <t>2.4</t>
  </si>
  <si>
    <t>Las actividades son variadas para tener en cuenta la diversidad del alumnado.</t>
  </si>
  <si>
    <t>2.5</t>
  </si>
  <si>
    <t>Las actividades permiten evaluar los criterios de evaluación y resultados de aprendizaje de la unidad.</t>
  </si>
  <si>
    <t>RECURSOS</t>
  </si>
  <si>
    <t>3.1</t>
  </si>
  <si>
    <t>Utiliza los recursos corporativos de la Consejería de Educación en el desarrollo de la Unidad.</t>
  </si>
  <si>
    <t>3.1.1</t>
  </si>
  <si>
    <t>Educastur Campus</t>
  </si>
  <si>
    <t>3.1.2</t>
  </si>
  <si>
    <t>Microsoft Teams</t>
  </si>
  <si>
    <t>3.1.3</t>
  </si>
  <si>
    <t>Otros recursos de Office 365: Stream, Sway, Forms</t>
  </si>
  <si>
    <t>3.2</t>
  </si>
  <si>
    <t>Los recursos empleados responden a los criterios de evaluación planteados.</t>
  </si>
  <si>
    <t>3.3</t>
  </si>
  <si>
    <t>Utiliza recursos actualizados y acordes a los medios disponibles.</t>
  </si>
  <si>
    <t>3.4</t>
  </si>
  <si>
    <t>Los recursos utilizados son variados para responder a distintas situaciones de aprendizaje.</t>
  </si>
  <si>
    <t>3.5</t>
  </si>
  <si>
    <t>Los recursos utilizados responden al DUA.</t>
  </si>
  <si>
    <t>PRESENTACIÓN</t>
  </si>
  <si>
    <t>4.1</t>
  </si>
  <si>
    <t>Demuestra habilidades comunicativas y claridad en la exposición, utilizando lenguaje inclusivo.</t>
  </si>
  <si>
    <t>4.2</t>
  </si>
  <si>
    <t>Utiliza recursos para captar la atención del oyente.</t>
  </si>
  <si>
    <t>4.3</t>
  </si>
  <si>
    <t>Los medios tecnológicos que utiliza, caso de que lo haga, contribuyen a mejorar la comunicación.</t>
  </si>
  <si>
    <t>4.4</t>
  </si>
  <si>
    <t>Es original en la presentación de la unidad.</t>
  </si>
  <si>
    <t>4.5</t>
  </si>
  <si>
    <t>Los elementos auxiliares que utilice para la presentación de la unidad son acordes al objetivo que se persigue.</t>
  </si>
  <si>
    <t>DEFENSA</t>
  </si>
  <si>
    <t>5.1</t>
  </si>
  <si>
    <t>Responde con claridad y concisión a las preguntas que plantee el tribunal. Muestra dominio sobre el contenido de la exposición.</t>
  </si>
  <si>
    <t>5.2</t>
  </si>
  <si>
    <t>Ejemplifica, si fuera necesario, con propuestas que no aparecen en la unidad presentada. Aporta argumentos actualizados y/o ampliados respecto a su exposición oral.</t>
  </si>
  <si>
    <t>5.3</t>
  </si>
  <si>
    <t>Relaciona, si fuera necesario, la defensa de la unidad con otros resultados de aprendizaje del curso al que va dirigida.</t>
  </si>
  <si>
    <t>NOTA ACLARATORIA</t>
  </si>
  <si>
    <t>AL MARCAR LAS CASILLAS SE ASIGNA LA PUNTUACIÓN CORRESPONDIENTE.</t>
  </si>
  <si>
    <t>NO OBSTANTE, DENTRO DE LOS LÍMITES DE CADA BLOQUE, ES POSIBLE ASIGNAR NOTAS MÁS DETALLADAS SI SE CONSIDERA ADECUADO.</t>
  </si>
  <si>
    <t>TODOS LOS ITEMS PUNTÚA PROPORCIONALMENTE, SALVO EN EL BLOQUE 3</t>
  </si>
  <si>
    <t>El apartado 3.1 vale el doble, hasta un máximo de 0,6</t>
  </si>
  <si>
    <t>Los apartados 3.4 y 3.5 valen la mitad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</si>
</sst>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\ &quot;puntos&quot;"/>
    <numFmt numFmtId="165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2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9">
    <xf numFmtId="0" fontId="0" fillId="0" borderId="0" xfId="0"/>
    <xf numFmtId="0" fontId="2" fillId="2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2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0" fillId="4" borderId="1" xfId="0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right" vertical="center" wrapText="1"/>
    </xf>
    <xf numFmtId="0" fontId="4" fillId="0" borderId="0" xfId="0" applyFont="1"/>
    <xf numFmtId="0" fontId="5" fillId="0" borderId="0" xfId="0" applyFont="1"/>
    <xf numFmtId="2" fontId="0" fillId="0" borderId="1" xfId="0" applyNumberFormat="1" applyBorder="1"/>
    <xf numFmtId="0" fontId="7" fillId="0" borderId="0" xfId="0" applyFont="1"/>
    <xf numFmtId="0" fontId="7" fillId="5" borderId="0" xfId="0" applyFont="1" applyFill="1"/>
    <xf numFmtId="0" fontId="0" fillId="5" borderId="0" xfId="0" applyFill="1"/>
    <xf numFmtId="0" fontId="0" fillId="0" borderId="9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6" fillId="0" borderId="8" xfId="1" applyBorder="1"/>
    <xf numFmtId="4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0" xfId="0" applyFont="1" applyBorder="1"/>
    <xf numFmtId="14" fontId="0" fillId="0" borderId="0" xfId="0" applyNumberFormat="1" applyAlignment="1">
      <alignment horizontal="center"/>
    </xf>
    <xf numFmtId="0" fontId="6" fillId="7" borderId="0" xfId="1" applyFill="1" applyAlignment="1">
      <alignment horizontal="center"/>
    </xf>
    <xf numFmtId="0" fontId="0" fillId="0" borderId="6" xfId="0" applyBorder="1"/>
    <xf numFmtId="0" fontId="0" fillId="0" borderId="11" xfId="0" applyBorder="1"/>
    <xf numFmtId="0" fontId="0" fillId="0" borderId="12" xfId="0" applyBorder="1"/>
    <xf numFmtId="165" fontId="5" fillId="0" borderId="1" xfId="0" applyNumberFormat="1" applyFont="1" applyBorder="1"/>
    <xf numFmtId="0" fontId="0" fillId="0" borderId="13" xfId="0" applyBorder="1"/>
    <xf numFmtId="0" fontId="0" fillId="0" borderId="14" xfId="0" applyBorder="1"/>
    <xf numFmtId="0" fontId="0" fillId="8" borderId="13" xfId="0" applyFill="1" applyBorder="1"/>
    <xf numFmtId="0" fontId="0" fillId="8" borderId="14" xfId="0" applyFill="1" applyBorder="1"/>
    <xf numFmtId="0" fontId="0" fillId="8" borderId="2" xfId="0" applyFill="1" applyBorder="1"/>
    <xf numFmtId="0" fontId="3" fillId="0" borderId="0" xfId="0" applyFont="1" applyAlignment="1">
      <alignment vertical="center" wrapText="1"/>
    </xf>
    <xf numFmtId="0" fontId="6" fillId="9" borderId="0" xfId="1" applyFill="1" applyAlignment="1">
      <alignment horizontal="center"/>
    </xf>
    <xf numFmtId="165" fontId="5" fillId="0" borderId="13" xfId="0" applyNumberFormat="1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left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9" fillId="0" borderId="15" xfId="0" applyFont="1" applyBorder="1"/>
    <xf numFmtId="165" fontId="5" fillId="0" borderId="0" xfId="0" applyNumberFormat="1" applyFont="1"/>
    <xf numFmtId="0" fontId="8" fillId="0" borderId="0" xfId="0" applyFont="1"/>
    <xf numFmtId="0" fontId="0" fillId="0" borderId="23" xfId="0" applyBorder="1"/>
    <xf numFmtId="165" fontId="5" fillId="3" borderId="1" xfId="0" applyNumberFormat="1" applyFont="1" applyFill="1" applyBorder="1" applyAlignment="1">
      <alignment horizontal="center"/>
    </xf>
    <xf numFmtId="9" fontId="0" fillId="0" borderId="0" xfId="0" applyNumberForma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14" fontId="0" fillId="0" borderId="3" xfId="0" applyNumberFormat="1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9" borderId="0" xfId="0" applyFill="1" applyAlignment="1">
      <alignment horizontal="center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J$11" noThreeD="1"/>
</file>

<file path=xl/ctrlProps/ctrlProp10.xml><?xml version="1.0" encoding="utf-8"?>
<formControlPr xmlns="http://schemas.microsoft.com/office/spreadsheetml/2009/9/main" objectType="CheckBox" fmlaLink="$J$14" noThreeD="1"/>
</file>

<file path=xl/ctrlProps/ctrlProp100.xml><?xml version="1.0" encoding="utf-8"?>
<formControlPr xmlns="http://schemas.microsoft.com/office/spreadsheetml/2009/9/main" objectType="CheckBox" noThreeD="1"/>
</file>

<file path=xl/ctrlProps/ctrlProp101.xml><?xml version="1.0" encoding="utf-8"?>
<formControlPr xmlns="http://schemas.microsoft.com/office/spreadsheetml/2009/9/main" objectType="CheckBox" noThreeD="1"/>
</file>

<file path=xl/ctrlProps/ctrlProp102.xml><?xml version="1.0" encoding="utf-8"?>
<formControlPr xmlns="http://schemas.microsoft.com/office/spreadsheetml/2009/9/main" objectType="CheckBox" noThreeD="1"/>
</file>

<file path=xl/ctrlProps/ctrlProp103.xml><?xml version="1.0" encoding="utf-8"?>
<formControlPr xmlns="http://schemas.microsoft.com/office/spreadsheetml/2009/9/main" objectType="CheckBox" noThreeD="1"/>
</file>

<file path=xl/ctrlProps/ctrlProp104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fmlaLink="$K$14" noThreeD="1"/>
</file>

<file path=xl/ctrlProps/ctrlProp12.xml><?xml version="1.0" encoding="utf-8"?>
<formControlPr xmlns="http://schemas.microsoft.com/office/spreadsheetml/2009/9/main" objectType="CheckBox" fmlaLink="$L$14" noThreeD="1"/>
</file>

<file path=xl/ctrlProps/ctrlProp13.xml><?xml version="1.0" encoding="utf-8"?>
<formControlPr xmlns="http://schemas.microsoft.com/office/spreadsheetml/2009/9/main" objectType="CheckBox" fmlaLink="$J$18" noThreeD="1"/>
</file>

<file path=xl/ctrlProps/ctrlProp14.xml><?xml version="1.0" encoding="utf-8"?>
<formControlPr xmlns="http://schemas.microsoft.com/office/spreadsheetml/2009/9/main" objectType="CheckBox" fmlaLink="$L$18" noThreeD="1"/>
</file>

<file path=xl/ctrlProps/ctrlProp15.xml><?xml version="1.0" encoding="utf-8"?>
<formControlPr xmlns="http://schemas.microsoft.com/office/spreadsheetml/2009/9/main" objectType="CheckBox" fmlaLink="$J$19" noThreeD="1"/>
</file>

<file path=xl/ctrlProps/ctrlProp16.xml><?xml version="1.0" encoding="utf-8"?>
<formControlPr xmlns="http://schemas.microsoft.com/office/spreadsheetml/2009/9/main" objectType="CheckBox" fmlaLink="$K$19" noThreeD="1"/>
</file>

<file path=xl/ctrlProps/ctrlProp17.xml><?xml version="1.0" encoding="utf-8"?>
<formControlPr xmlns="http://schemas.microsoft.com/office/spreadsheetml/2009/9/main" objectType="CheckBox" fmlaLink="$L$19" noThreeD="1"/>
</file>

<file path=xl/ctrlProps/ctrlProp18.xml><?xml version="1.0" encoding="utf-8"?>
<formControlPr xmlns="http://schemas.microsoft.com/office/spreadsheetml/2009/9/main" objectType="CheckBox" fmlaLink="$J$21" noThreeD="1"/>
</file>

<file path=xl/ctrlProps/ctrlProp19.xml><?xml version="1.0" encoding="utf-8"?>
<formControlPr xmlns="http://schemas.microsoft.com/office/spreadsheetml/2009/9/main" objectType="CheckBox" fmlaLink="$K$21" noThreeD="1"/>
</file>

<file path=xl/ctrlProps/ctrlProp2.xml><?xml version="1.0" encoding="utf-8"?>
<formControlPr xmlns="http://schemas.microsoft.com/office/spreadsheetml/2009/9/main" objectType="CheckBox" fmlaLink="$K$11" noThreeD="1"/>
</file>

<file path=xl/ctrlProps/ctrlProp20.xml><?xml version="1.0" encoding="utf-8"?>
<formControlPr xmlns="http://schemas.microsoft.com/office/spreadsheetml/2009/9/main" objectType="CheckBox" fmlaLink="$L$21" noThreeD="1"/>
</file>

<file path=xl/ctrlProps/ctrlProp21.xml><?xml version="1.0" encoding="utf-8"?>
<formControlPr xmlns="http://schemas.microsoft.com/office/spreadsheetml/2009/9/main" objectType="CheckBox" fmlaLink="$J$22" noThreeD="1"/>
</file>

<file path=xl/ctrlProps/ctrlProp22.xml><?xml version="1.0" encoding="utf-8"?>
<formControlPr xmlns="http://schemas.microsoft.com/office/spreadsheetml/2009/9/main" objectType="CheckBox" fmlaLink="$K$22" noThreeD="1"/>
</file>

<file path=xl/ctrlProps/ctrlProp23.xml><?xml version="1.0" encoding="utf-8"?>
<formControlPr xmlns="http://schemas.microsoft.com/office/spreadsheetml/2009/9/main" objectType="CheckBox" fmlaLink="$L$22" noThreeD="1"/>
</file>

<file path=xl/ctrlProps/ctrlProp24.xml><?xml version="1.0" encoding="utf-8"?>
<formControlPr xmlns="http://schemas.microsoft.com/office/spreadsheetml/2009/9/main" objectType="CheckBox" fmlaLink="$J$23" noThreeD="1"/>
</file>

<file path=xl/ctrlProps/ctrlProp25.xml><?xml version="1.0" encoding="utf-8"?>
<formControlPr xmlns="http://schemas.microsoft.com/office/spreadsheetml/2009/9/main" objectType="CheckBox" fmlaLink="$J$24" noThreeD="1"/>
</file>

<file path=xl/ctrlProps/ctrlProp26.xml><?xml version="1.0" encoding="utf-8"?>
<formControlPr xmlns="http://schemas.microsoft.com/office/spreadsheetml/2009/9/main" objectType="CheckBox" fmlaLink="$K$23" noThreeD="1"/>
</file>

<file path=xl/ctrlProps/ctrlProp27.xml><?xml version="1.0" encoding="utf-8"?>
<formControlPr xmlns="http://schemas.microsoft.com/office/spreadsheetml/2009/9/main" objectType="CheckBox" fmlaLink="$K$24" noThreeD="1"/>
</file>

<file path=xl/ctrlProps/ctrlProp28.xml><?xml version="1.0" encoding="utf-8"?>
<formControlPr xmlns="http://schemas.microsoft.com/office/spreadsheetml/2009/9/main" objectType="CheckBox" fmlaLink="$L$23" noThreeD="1"/>
</file>

<file path=xl/ctrlProps/ctrlProp29.xml><?xml version="1.0" encoding="utf-8"?>
<formControlPr xmlns="http://schemas.microsoft.com/office/spreadsheetml/2009/9/main" objectType="CheckBox" fmlaLink="$L$24" noThreeD="1"/>
</file>

<file path=xl/ctrlProps/ctrlProp3.xml><?xml version="1.0" encoding="utf-8"?>
<formControlPr xmlns="http://schemas.microsoft.com/office/spreadsheetml/2009/9/main" objectType="CheckBox" fmlaLink="$L$11" noThreeD="1"/>
</file>

<file path=xl/ctrlProps/ctrlProp30.xml><?xml version="1.0" encoding="utf-8"?>
<formControlPr xmlns="http://schemas.microsoft.com/office/spreadsheetml/2009/9/main" objectType="CheckBox" fmlaLink="$J$28" noThreeD="1"/>
</file>

<file path=xl/ctrlProps/ctrlProp31.xml><?xml version="1.0" encoding="utf-8"?>
<formControlPr xmlns="http://schemas.microsoft.com/office/spreadsheetml/2009/9/main" objectType="CheckBox" fmlaLink="$J$29" noThreeD="1"/>
</file>

<file path=xl/ctrlProps/ctrlProp32.xml><?xml version="1.0" encoding="utf-8"?>
<formControlPr xmlns="http://schemas.microsoft.com/office/spreadsheetml/2009/9/main" objectType="CheckBox" fmlaLink="$J$30" noThreeD="1"/>
</file>

<file path=xl/ctrlProps/ctrlProp33.xml><?xml version="1.0" encoding="utf-8"?>
<formControlPr xmlns="http://schemas.microsoft.com/office/spreadsheetml/2009/9/main" objectType="CheckBox" fmlaLink="$J$31" noThreeD="1"/>
</file>

<file path=xl/ctrlProps/ctrlProp34.xml><?xml version="1.0" encoding="utf-8"?>
<formControlPr xmlns="http://schemas.microsoft.com/office/spreadsheetml/2009/9/main" objectType="CheckBox" fmlaLink="$J$32" noThreeD="1"/>
</file>

<file path=xl/ctrlProps/ctrlProp35.xml><?xml version="1.0" encoding="utf-8"?>
<formControlPr xmlns="http://schemas.microsoft.com/office/spreadsheetml/2009/9/main" objectType="CheckBox" fmlaLink="$J$33" noThreeD="1"/>
</file>

<file path=xl/ctrlProps/ctrlProp36.xml><?xml version="1.0" encoding="utf-8"?>
<formControlPr xmlns="http://schemas.microsoft.com/office/spreadsheetml/2009/9/main" objectType="CheckBox" fmlaLink="$J$34" noThreeD="1"/>
</file>

<file path=xl/ctrlProps/ctrlProp37.xml><?xml version="1.0" encoding="utf-8"?>
<formControlPr xmlns="http://schemas.microsoft.com/office/spreadsheetml/2009/9/main" objectType="CheckBox" fmlaLink="$K$28" noThreeD="1"/>
</file>

<file path=xl/ctrlProps/ctrlProp38.xml><?xml version="1.0" encoding="utf-8"?>
<formControlPr xmlns="http://schemas.microsoft.com/office/spreadsheetml/2009/9/main" objectType="CheckBox" fmlaLink="$K$29" noThreeD="1"/>
</file>

<file path=xl/ctrlProps/ctrlProp39.xml><?xml version="1.0" encoding="utf-8"?>
<formControlPr xmlns="http://schemas.microsoft.com/office/spreadsheetml/2009/9/main" objectType="CheckBox" fmlaLink="$K$30" noThreeD="1"/>
</file>

<file path=xl/ctrlProps/ctrlProp4.xml><?xml version="1.0" encoding="utf-8"?>
<formControlPr xmlns="http://schemas.microsoft.com/office/spreadsheetml/2009/9/main" objectType="CheckBox" fmlaLink="$J$12" noThreeD="1"/>
</file>

<file path=xl/ctrlProps/ctrlProp40.xml><?xml version="1.0" encoding="utf-8"?>
<formControlPr xmlns="http://schemas.microsoft.com/office/spreadsheetml/2009/9/main" objectType="CheckBox" fmlaLink="$K$31" noThreeD="1"/>
</file>

<file path=xl/ctrlProps/ctrlProp41.xml><?xml version="1.0" encoding="utf-8"?>
<formControlPr xmlns="http://schemas.microsoft.com/office/spreadsheetml/2009/9/main" objectType="CheckBox" fmlaLink="$K$32" noThreeD="1"/>
</file>

<file path=xl/ctrlProps/ctrlProp42.xml><?xml version="1.0" encoding="utf-8"?>
<formControlPr xmlns="http://schemas.microsoft.com/office/spreadsheetml/2009/9/main" objectType="CheckBox" fmlaLink="$K$33" noThreeD="1"/>
</file>

<file path=xl/ctrlProps/ctrlProp43.xml><?xml version="1.0" encoding="utf-8"?>
<formControlPr xmlns="http://schemas.microsoft.com/office/spreadsheetml/2009/9/main" objectType="CheckBox" fmlaLink="$K$34" noThreeD="1"/>
</file>

<file path=xl/ctrlProps/ctrlProp44.xml><?xml version="1.0" encoding="utf-8"?>
<formControlPr xmlns="http://schemas.microsoft.com/office/spreadsheetml/2009/9/main" objectType="CheckBox" fmlaLink="$L$28" noThreeD="1"/>
</file>

<file path=xl/ctrlProps/ctrlProp45.xml><?xml version="1.0" encoding="utf-8"?>
<formControlPr xmlns="http://schemas.microsoft.com/office/spreadsheetml/2009/9/main" objectType="CheckBox" fmlaLink="$L$29" noThreeD="1"/>
</file>

<file path=xl/ctrlProps/ctrlProp46.xml><?xml version="1.0" encoding="utf-8"?>
<formControlPr xmlns="http://schemas.microsoft.com/office/spreadsheetml/2009/9/main" objectType="CheckBox" fmlaLink="$L$30" noThreeD="1"/>
</file>

<file path=xl/ctrlProps/ctrlProp47.xml><?xml version="1.0" encoding="utf-8"?>
<formControlPr xmlns="http://schemas.microsoft.com/office/spreadsheetml/2009/9/main" objectType="CheckBox" fmlaLink="$L$31" noThreeD="1"/>
</file>

<file path=xl/ctrlProps/ctrlProp48.xml><?xml version="1.0" encoding="utf-8"?>
<formControlPr xmlns="http://schemas.microsoft.com/office/spreadsheetml/2009/9/main" objectType="CheckBox" fmlaLink="$L$32" noThreeD="1"/>
</file>

<file path=xl/ctrlProps/ctrlProp49.xml><?xml version="1.0" encoding="utf-8"?>
<formControlPr xmlns="http://schemas.microsoft.com/office/spreadsheetml/2009/9/main" objectType="CheckBox" fmlaLink="$L$33" noThreeD="1"/>
</file>

<file path=xl/ctrlProps/ctrlProp5.xml><?xml version="1.0" encoding="utf-8"?>
<formControlPr xmlns="http://schemas.microsoft.com/office/spreadsheetml/2009/9/main" objectType="CheckBox" fmlaLink="$K$12" noThreeD="1"/>
</file>

<file path=xl/ctrlProps/ctrlProp50.xml><?xml version="1.0" encoding="utf-8"?>
<formControlPr xmlns="http://schemas.microsoft.com/office/spreadsheetml/2009/9/main" objectType="CheckBox" fmlaLink="$L$34" noThreeD="1"/>
</file>

<file path=xl/ctrlProps/ctrlProp51.xml><?xml version="1.0" encoding="utf-8"?>
<formControlPr xmlns="http://schemas.microsoft.com/office/spreadsheetml/2009/9/main" objectType="CheckBox" fmlaLink="$J$37" noThreeD="1"/>
</file>

<file path=xl/ctrlProps/ctrlProp52.xml><?xml version="1.0" encoding="utf-8"?>
<formControlPr xmlns="http://schemas.microsoft.com/office/spreadsheetml/2009/9/main" objectType="CheckBox" fmlaLink="$J$38" noThreeD="1"/>
</file>

<file path=xl/ctrlProps/ctrlProp53.xml><?xml version="1.0" encoding="utf-8"?>
<formControlPr xmlns="http://schemas.microsoft.com/office/spreadsheetml/2009/9/main" objectType="CheckBox" fmlaLink="$J$39" noThreeD="1"/>
</file>

<file path=xl/ctrlProps/ctrlProp54.xml><?xml version="1.0" encoding="utf-8"?>
<formControlPr xmlns="http://schemas.microsoft.com/office/spreadsheetml/2009/9/main" objectType="CheckBox" fmlaLink="$J$40" noThreeD="1"/>
</file>

<file path=xl/ctrlProps/ctrlProp55.xml><?xml version="1.0" encoding="utf-8"?>
<formControlPr xmlns="http://schemas.microsoft.com/office/spreadsheetml/2009/9/main" objectType="CheckBox" fmlaLink="$J$41" noThreeD="1"/>
</file>

<file path=xl/ctrlProps/ctrlProp56.xml><?xml version="1.0" encoding="utf-8"?>
<formControlPr xmlns="http://schemas.microsoft.com/office/spreadsheetml/2009/9/main" objectType="CheckBox" fmlaLink="$K$37" noThreeD="1"/>
</file>

<file path=xl/ctrlProps/ctrlProp57.xml><?xml version="1.0" encoding="utf-8"?>
<formControlPr xmlns="http://schemas.microsoft.com/office/spreadsheetml/2009/9/main" objectType="CheckBox" fmlaLink="$K$38" noThreeD="1"/>
</file>

<file path=xl/ctrlProps/ctrlProp58.xml><?xml version="1.0" encoding="utf-8"?>
<formControlPr xmlns="http://schemas.microsoft.com/office/spreadsheetml/2009/9/main" objectType="CheckBox" fmlaLink="$K$39" noThreeD="1"/>
</file>

<file path=xl/ctrlProps/ctrlProp59.xml><?xml version="1.0" encoding="utf-8"?>
<formControlPr xmlns="http://schemas.microsoft.com/office/spreadsheetml/2009/9/main" objectType="CheckBox" fmlaLink="$K$40" noThreeD="1"/>
</file>

<file path=xl/ctrlProps/ctrlProp6.xml><?xml version="1.0" encoding="utf-8"?>
<formControlPr xmlns="http://schemas.microsoft.com/office/spreadsheetml/2009/9/main" objectType="CheckBox" fmlaLink="$L$12" noThreeD="1"/>
</file>

<file path=xl/ctrlProps/ctrlProp60.xml><?xml version="1.0" encoding="utf-8"?>
<formControlPr xmlns="http://schemas.microsoft.com/office/spreadsheetml/2009/9/main" objectType="CheckBox" fmlaLink="$K$41" noThreeD="1"/>
</file>

<file path=xl/ctrlProps/ctrlProp61.xml><?xml version="1.0" encoding="utf-8"?>
<formControlPr xmlns="http://schemas.microsoft.com/office/spreadsheetml/2009/9/main" objectType="CheckBox" fmlaLink="$L$37" noThreeD="1"/>
</file>

<file path=xl/ctrlProps/ctrlProp62.xml><?xml version="1.0" encoding="utf-8"?>
<formControlPr xmlns="http://schemas.microsoft.com/office/spreadsheetml/2009/9/main" objectType="CheckBox" fmlaLink="$L$38" noThreeD="1"/>
</file>

<file path=xl/ctrlProps/ctrlProp63.xml><?xml version="1.0" encoding="utf-8"?>
<formControlPr xmlns="http://schemas.microsoft.com/office/spreadsheetml/2009/9/main" objectType="CheckBox" fmlaLink="$L$39" noThreeD="1"/>
</file>

<file path=xl/ctrlProps/ctrlProp64.xml><?xml version="1.0" encoding="utf-8"?>
<formControlPr xmlns="http://schemas.microsoft.com/office/spreadsheetml/2009/9/main" objectType="CheckBox" fmlaLink="$L$40" noThreeD="1"/>
</file>

<file path=xl/ctrlProps/ctrlProp65.xml><?xml version="1.0" encoding="utf-8"?>
<formControlPr xmlns="http://schemas.microsoft.com/office/spreadsheetml/2009/9/main" objectType="CheckBox" fmlaLink="$L$41" noThreeD="1"/>
</file>

<file path=xl/ctrlProps/ctrlProp66.xml><?xml version="1.0" encoding="utf-8"?>
<formControlPr xmlns="http://schemas.microsoft.com/office/spreadsheetml/2009/9/main" objectType="CheckBox" fmlaLink="$J$44" noThreeD="1"/>
</file>

<file path=xl/ctrlProps/ctrlProp67.xml><?xml version="1.0" encoding="utf-8"?>
<formControlPr xmlns="http://schemas.microsoft.com/office/spreadsheetml/2009/9/main" objectType="CheckBox" fmlaLink="$J$45" noThreeD="1"/>
</file>

<file path=xl/ctrlProps/ctrlProp68.xml><?xml version="1.0" encoding="utf-8"?>
<formControlPr xmlns="http://schemas.microsoft.com/office/spreadsheetml/2009/9/main" objectType="CheckBox" fmlaLink="$J$46" noThreeD="1"/>
</file>

<file path=xl/ctrlProps/ctrlProp69.xml><?xml version="1.0" encoding="utf-8"?>
<formControlPr xmlns="http://schemas.microsoft.com/office/spreadsheetml/2009/9/main" objectType="CheckBox" fmlaLink="$K$44" noThreeD="1"/>
</file>

<file path=xl/ctrlProps/ctrlProp7.xml><?xml version="1.0" encoding="utf-8"?>
<formControlPr xmlns="http://schemas.microsoft.com/office/spreadsheetml/2009/9/main" objectType="CheckBox" fmlaLink="$J$13" noThreeD="1"/>
</file>

<file path=xl/ctrlProps/ctrlProp70.xml><?xml version="1.0" encoding="utf-8"?>
<formControlPr xmlns="http://schemas.microsoft.com/office/spreadsheetml/2009/9/main" objectType="CheckBox" fmlaLink="$K$45" noThreeD="1"/>
</file>

<file path=xl/ctrlProps/ctrlProp71.xml><?xml version="1.0" encoding="utf-8"?>
<formControlPr xmlns="http://schemas.microsoft.com/office/spreadsheetml/2009/9/main" objectType="CheckBox" fmlaLink="$L$44" noThreeD="1"/>
</file>

<file path=xl/ctrlProps/ctrlProp72.xml><?xml version="1.0" encoding="utf-8"?>
<formControlPr xmlns="http://schemas.microsoft.com/office/spreadsheetml/2009/9/main" objectType="CheckBox" fmlaLink="$L$45" noThreeD="1"/>
</file>

<file path=xl/ctrlProps/ctrlProp73.xml><?xml version="1.0" encoding="utf-8"?>
<formControlPr xmlns="http://schemas.microsoft.com/office/spreadsheetml/2009/9/main" objectType="CheckBox" fmlaLink="$K$46" noThreeD="1"/>
</file>

<file path=xl/ctrlProps/ctrlProp74.xml><?xml version="1.0" encoding="utf-8"?>
<formControlPr xmlns="http://schemas.microsoft.com/office/spreadsheetml/2009/9/main" objectType="CheckBox" fmlaLink="$L$46" noThreeD="1"/>
</file>

<file path=xl/ctrlProps/ctrlProp75.xml><?xml version="1.0" encoding="utf-8"?>
<formControlPr xmlns="http://schemas.microsoft.com/office/spreadsheetml/2009/9/main" objectType="CheckBox" fmlaLink="$J$15" noThreeD="1"/>
</file>

<file path=xl/ctrlProps/ctrlProp76.xml><?xml version="1.0" encoding="utf-8"?>
<formControlPr xmlns="http://schemas.microsoft.com/office/spreadsheetml/2009/9/main" objectType="CheckBox" fmlaLink="$K$15" noThreeD="1"/>
</file>

<file path=xl/ctrlProps/ctrlProp77.xml><?xml version="1.0" encoding="utf-8"?>
<formControlPr xmlns="http://schemas.microsoft.com/office/spreadsheetml/2009/9/main" objectType="CheckBox" fmlaLink="$L$15" noThreeD="1"/>
</file>

<file path=xl/ctrlProps/ctrlProp78.xml><?xml version="1.0" encoding="utf-8"?>
<formControlPr xmlns="http://schemas.microsoft.com/office/spreadsheetml/2009/9/main" objectType="CheckBox" fmlaLink="$K$18" noThreeD="1"/>
</file>

<file path=xl/ctrlProps/ctrlProp79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fmlaLink="$K$13" noThreeD="1"/>
</file>

<file path=xl/ctrlProps/ctrlProp80.xml><?xml version="1.0" encoding="utf-8"?>
<formControlPr xmlns="http://schemas.microsoft.com/office/spreadsheetml/2009/9/main" objectType="CheckBox" noThreeD="1"/>
</file>

<file path=xl/ctrlProps/ctrlProp81.xml><?xml version="1.0" encoding="utf-8"?>
<formControlPr xmlns="http://schemas.microsoft.com/office/spreadsheetml/2009/9/main" objectType="CheckBox" noThreeD="1"/>
</file>

<file path=xl/ctrlProps/ctrlProp82.xml><?xml version="1.0" encoding="utf-8"?>
<formControlPr xmlns="http://schemas.microsoft.com/office/spreadsheetml/2009/9/main" objectType="CheckBox" noThreeD="1"/>
</file>

<file path=xl/ctrlProps/ctrlProp83.xml><?xml version="1.0" encoding="utf-8"?>
<formControlPr xmlns="http://schemas.microsoft.com/office/spreadsheetml/2009/9/main" objectType="CheckBox" noThreeD="1"/>
</file>

<file path=xl/ctrlProps/ctrlProp84.xml><?xml version="1.0" encoding="utf-8"?>
<formControlPr xmlns="http://schemas.microsoft.com/office/spreadsheetml/2009/9/main" objectType="CheckBox" noThreeD="1"/>
</file>

<file path=xl/ctrlProps/ctrlProp85.xml><?xml version="1.0" encoding="utf-8"?>
<formControlPr xmlns="http://schemas.microsoft.com/office/spreadsheetml/2009/9/main" objectType="CheckBox" noThreeD="1"/>
</file>

<file path=xl/ctrlProps/ctrlProp86.xml><?xml version="1.0" encoding="utf-8"?>
<formControlPr xmlns="http://schemas.microsoft.com/office/spreadsheetml/2009/9/main" objectType="CheckBox" noThreeD="1"/>
</file>

<file path=xl/ctrlProps/ctrlProp87.xml><?xml version="1.0" encoding="utf-8"?>
<formControlPr xmlns="http://schemas.microsoft.com/office/spreadsheetml/2009/9/main" objectType="CheckBox" noThreeD="1"/>
</file>

<file path=xl/ctrlProps/ctrlProp88.xml><?xml version="1.0" encoding="utf-8"?>
<formControlPr xmlns="http://schemas.microsoft.com/office/spreadsheetml/2009/9/main" objectType="CheckBox" noThreeD="1"/>
</file>

<file path=xl/ctrlProps/ctrlProp89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CheckBox" fmlaLink="$L$13" noThreeD="1"/>
</file>

<file path=xl/ctrlProps/ctrlProp90.xml><?xml version="1.0" encoding="utf-8"?>
<formControlPr xmlns="http://schemas.microsoft.com/office/spreadsheetml/2009/9/main" objectType="CheckBox" noThreeD="1"/>
</file>

<file path=xl/ctrlProps/ctrlProp91.xml><?xml version="1.0" encoding="utf-8"?>
<formControlPr xmlns="http://schemas.microsoft.com/office/spreadsheetml/2009/9/main" objectType="CheckBox" noThreeD="1"/>
</file>

<file path=xl/ctrlProps/ctrlProp92.xml><?xml version="1.0" encoding="utf-8"?>
<formControlPr xmlns="http://schemas.microsoft.com/office/spreadsheetml/2009/9/main" objectType="CheckBox" noThreeD="1"/>
</file>

<file path=xl/ctrlProps/ctrlProp93.xml><?xml version="1.0" encoding="utf-8"?>
<formControlPr xmlns="http://schemas.microsoft.com/office/spreadsheetml/2009/9/main" objectType="CheckBox" noThreeD="1"/>
</file>

<file path=xl/ctrlProps/ctrlProp94.xml><?xml version="1.0" encoding="utf-8"?>
<formControlPr xmlns="http://schemas.microsoft.com/office/spreadsheetml/2009/9/main" objectType="CheckBox" noThreeD="1"/>
</file>

<file path=xl/ctrlProps/ctrlProp95.xml><?xml version="1.0" encoding="utf-8"?>
<formControlPr xmlns="http://schemas.microsoft.com/office/spreadsheetml/2009/9/main" objectType="CheckBox" noThreeD="1"/>
</file>

<file path=xl/ctrlProps/ctrlProp96.xml><?xml version="1.0" encoding="utf-8"?>
<formControlPr xmlns="http://schemas.microsoft.com/office/spreadsheetml/2009/9/main" objectType="CheckBox" noThreeD="1"/>
</file>

<file path=xl/ctrlProps/ctrlProp97.xml><?xml version="1.0" encoding="utf-8"?>
<formControlPr xmlns="http://schemas.microsoft.com/office/spreadsheetml/2009/9/main" objectType="CheckBox" noThreeD="1"/>
</file>

<file path=xl/ctrlProps/ctrlProp98.xml><?xml version="1.0" encoding="utf-8"?>
<formControlPr xmlns="http://schemas.microsoft.com/office/spreadsheetml/2009/9/main" objectType="CheckBox" noThreeD="1"/>
</file>

<file path=xl/ctrlProps/ctrlProp99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173355</xdr:colOff>
      <xdr:row>9</xdr:row>
      <xdr:rowOff>142874</xdr:rowOff>
    </xdr:from>
    <xdr:to>
      <xdr:col>13</xdr:col>
      <xdr:colOff>495300</xdr:colOff>
      <xdr:row>18</xdr:row>
      <xdr:rowOff>171450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578215" y="1804034"/>
          <a:ext cx="6661785" cy="17583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ES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Procedimientos selectivos extraordinarios de estabilización para el ingreso mediante concurso-oposición a los cuerpos de profesores de enseñanza secundaria (0590), profesores de escuelas oficiales de idiomas (0592) y m</a:t>
          </a:r>
        </a:p>
        <a:p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Maestros (0597), convocados mediante Resolución de 19 de diciembre de 2022. </a:t>
          </a:r>
        </a:p>
        <a:p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Se puntuan los diferentes aspectos de cada bloque, ponderandose de acuerdo a los criterios fijados.</a:t>
          </a:r>
        </a:p>
      </xdr:txBody>
    </xdr:sp>
    <xdr:clientData/>
  </xdr:twoCellAnchor>
  <xdr:twoCellAnchor editAs="oneCell">
    <xdr:from>
      <xdr:col>0</xdr:col>
      <xdr:colOff>133350</xdr:colOff>
      <xdr:row>0</xdr:row>
      <xdr:rowOff>171450</xdr:rowOff>
    </xdr:from>
    <xdr:to>
      <xdr:col>1</xdr:col>
      <xdr:colOff>897255</xdr:colOff>
      <xdr:row>2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"/>
          <a:ext cx="1562100" cy="3238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10</xdr:row>
          <xdr:rowOff>25400</xdr:rowOff>
        </xdr:from>
        <xdr:to>
          <xdr:col>4</xdr:col>
          <xdr:colOff>444500</xdr:colOff>
          <xdr:row>11</xdr:row>
          <xdr:rowOff>63500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10</xdr:row>
          <xdr:rowOff>25400</xdr:rowOff>
        </xdr:from>
        <xdr:to>
          <xdr:col>5</xdr:col>
          <xdr:colOff>444500</xdr:colOff>
          <xdr:row>11</xdr:row>
          <xdr:rowOff>63500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10</xdr:row>
          <xdr:rowOff>25400</xdr:rowOff>
        </xdr:from>
        <xdr:to>
          <xdr:col>6</xdr:col>
          <xdr:colOff>444500</xdr:colOff>
          <xdr:row>11</xdr:row>
          <xdr:rowOff>63500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11</xdr:row>
          <xdr:rowOff>25400</xdr:rowOff>
        </xdr:from>
        <xdr:to>
          <xdr:col>4</xdr:col>
          <xdr:colOff>444500</xdr:colOff>
          <xdr:row>11</xdr:row>
          <xdr:rowOff>241300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11</xdr:row>
          <xdr:rowOff>25400</xdr:rowOff>
        </xdr:from>
        <xdr:to>
          <xdr:col>5</xdr:col>
          <xdr:colOff>444500</xdr:colOff>
          <xdr:row>11</xdr:row>
          <xdr:rowOff>241300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11</xdr:row>
          <xdr:rowOff>25400</xdr:rowOff>
        </xdr:from>
        <xdr:to>
          <xdr:col>6</xdr:col>
          <xdr:colOff>444500</xdr:colOff>
          <xdr:row>11</xdr:row>
          <xdr:rowOff>241300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12</xdr:row>
          <xdr:rowOff>25400</xdr:rowOff>
        </xdr:from>
        <xdr:to>
          <xdr:col>4</xdr:col>
          <xdr:colOff>444500</xdr:colOff>
          <xdr:row>13</xdr:row>
          <xdr:rowOff>12700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12</xdr:row>
          <xdr:rowOff>25400</xdr:rowOff>
        </xdr:from>
        <xdr:to>
          <xdr:col>5</xdr:col>
          <xdr:colOff>444500</xdr:colOff>
          <xdr:row>13</xdr:row>
          <xdr:rowOff>12700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12</xdr:row>
          <xdr:rowOff>25400</xdr:rowOff>
        </xdr:from>
        <xdr:to>
          <xdr:col>6</xdr:col>
          <xdr:colOff>444500</xdr:colOff>
          <xdr:row>13</xdr:row>
          <xdr:rowOff>12700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13</xdr:row>
          <xdr:rowOff>25400</xdr:rowOff>
        </xdr:from>
        <xdr:to>
          <xdr:col>4</xdr:col>
          <xdr:colOff>444500</xdr:colOff>
          <xdr:row>14</xdr:row>
          <xdr:rowOff>12700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13</xdr:row>
          <xdr:rowOff>25400</xdr:rowOff>
        </xdr:from>
        <xdr:to>
          <xdr:col>5</xdr:col>
          <xdr:colOff>444500</xdr:colOff>
          <xdr:row>14</xdr:row>
          <xdr:rowOff>12700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13</xdr:row>
          <xdr:rowOff>25400</xdr:rowOff>
        </xdr:from>
        <xdr:to>
          <xdr:col>6</xdr:col>
          <xdr:colOff>444500</xdr:colOff>
          <xdr:row>14</xdr:row>
          <xdr:rowOff>12700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17</xdr:row>
          <xdr:rowOff>25400</xdr:rowOff>
        </xdr:from>
        <xdr:to>
          <xdr:col>4</xdr:col>
          <xdr:colOff>444500</xdr:colOff>
          <xdr:row>18</xdr:row>
          <xdr:rowOff>63500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17</xdr:row>
          <xdr:rowOff>25400</xdr:rowOff>
        </xdr:from>
        <xdr:to>
          <xdr:col>6</xdr:col>
          <xdr:colOff>444500</xdr:colOff>
          <xdr:row>18</xdr:row>
          <xdr:rowOff>63500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18</xdr:row>
          <xdr:rowOff>25400</xdr:rowOff>
        </xdr:from>
        <xdr:to>
          <xdr:col>4</xdr:col>
          <xdr:colOff>444500</xdr:colOff>
          <xdr:row>18</xdr:row>
          <xdr:rowOff>241300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18</xdr:row>
          <xdr:rowOff>25400</xdr:rowOff>
        </xdr:from>
        <xdr:to>
          <xdr:col>5</xdr:col>
          <xdr:colOff>444500</xdr:colOff>
          <xdr:row>18</xdr:row>
          <xdr:rowOff>241300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1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18</xdr:row>
          <xdr:rowOff>25400</xdr:rowOff>
        </xdr:from>
        <xdr:to>
          <xdr:col>6</xdr:col>
          <xdr:colOff>444500</xdr:colOff>
          <xdr:row>18</xdr:row>
          <xdr:rowOff>241300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20</xdr:row>
          <xdr:rowOff>25400</xdr:rowOff>
        </xdr:from>
        <xdr:to>
          <xdr:col>4</xdr:col>
          <xdr:colOff>444500</xdr:colOff>
          <xdr:row>21</xdr:row>
          <xdr:rowOff>63500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20</xdr:row>
          <xdr:rowOff>25400</xdr:rowOff>
        </xdr:from>
        <xdr:to>
          <xdr:col>5</xdr:col>
          <xdr:colOff>444500</xdr:colOff>
          <xdr:row>21</xdr:row>
          <xdr:rowOff>63500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20</xdr:row>
          <xdr:rowOff>25400</xdr:rowOff>
        </xdr:from>
        <xdr:to>
          <xdr:col>6</xdr:col>
          <xdr:colOff>444500</xdr:colOff>
          <xdr:row>21</xdr:row>
          <xdr:rowOff>63500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21</xdr:row>
          <xdr:rowOff>25400</xdr:rowOff>
        </xdr:from>
        <xdr:to>
          <xdr:col>4</xdr:col>
          <xdr:colOff>444500</xdr:colOff>
          <xdr:row>22</xdr:row>
          <xdr:rowOff>63500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21</xdr:row>
          <xdr:rowOff>25400</xdr:rowOff>
        </xdr:from>
        <xdr:to>
          <xdr:col>5</xdr:col>
          <xdr:colOff>444500</xdr:colOff>
          <xdr:row>22</xdr:row>
          <xdr:rowOff>63500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1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21</xdr:row>
          <xdr:rowOff>25400</xdr:rowOff>
        </xdr:from>
        <xdr:to>
          <xdr:col>6</xdr:col>
          <xdr:colOff>444500</xdr:colOff>
          <xdr:row>22</xdr:row>
          <xdr:rowOff>63500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22</xdr:row>
          <xdr:rowOff>25400</xdr:rowOff>
        </xdr:from>
        <xdr:to>
          <xdr:col>4</xdr:col>
          <xdr:colOff>444500</xdr:colOff>
          <xdr:row>23</xdr:row>
          <xdr:rowOff>63500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23</xdr:row>
          <xdr:rowOff>25400</xdr:rowOff>
        </xdr:from>
        <xdr:to>
          <xdr:col>4</xdr:col>
          <xdr:colOff>444500</xdr:colOff>
          <xdr:row>24</xdr:row>
          <xdr:rowOff>63500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22</xdr:row>
          <xdr:rowOff>25400</xdr:rowOff>
        </xdr:from>
        <xdr:to>
          <xdr:col>5</xdr:col>
          <xdr:colOff>444500</xdr:colOff>
          <xdr:row>23</xdr:row>
          <xdr:rowOff>63500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23</xdr:row>
          <xdr:rowOff>25400</xdr:rowOff>
        </xdr:from>
        <xdr:to>
          <xdr:col>5</xdr:col>
          <xdr:colOff>444500</xdr:colOff>
          <xdr:row>24</xdr:row>
          <xdr:rowOff>63500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1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22</xdr:row>
          <xdr:rowOff>25400</xdr:rowOff>
        </xdr:from>
        <xdr:to>
          <xdr:col>6</xdr:col>
          <xdr:colOff>444500</xdr:colOff>
          <xdr:row>23</xdr:row>
          <xdr:rowOff>63500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1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23</xdr:row>
          <xdr:rowOff>25400</xdr:rowOff>
        </xdr:from>
        <xdr:to>
          <xdr:col>6</xdr:col>
          <xdr:colOff>444500</xdr:colOff>
          <xdr:row>24</xdr:row>
          <xdr:rowOff>63500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27</xdr:row>
          <xdr:rowOff>25400</xdr:rowOff>
        </xdr:from>
        <xdr:to>
          <xdr:col>4</xdr:col>
          <xdr:colOff>444500</xdr:colOff>
          <xdr:row>28</xdr:row>
          <xdr:rowOff>63500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28</xdr:row>
          <xdr:rowOff>25400</xdr:rowOff>
        </xdr:from>
        <xdr:to>
          <xdr:col>4</xdr:col>
          <xdr:colOff>444500</xdr:colOff>
          <xdr:row>29</xdr:row>
          <xdr:rowOff>63500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29</xdr:row>
          <xdr:rowOff>25400</xdr:rowOff>
        </xdr:from>
        <xdr:to>
          <xdr:col>4</xdr:col>
          <xdr:colOff>444500</xdr:colOff>
          <xdr:row>30</xdr:row>
          <xdr:rowOff>63500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30</xdr:row>
          <xdr:rowOff>25400</xdr:rowOff>
        </xdr:from>
        <xdr:to>
          <xdr:col>4</xdr:col>
          <xdr:colOff>444500</xdr:colOff>
          <xdr:row>31</xdr:row>
          <xdr:rowOff>63500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31</xdr:row>
          <xdr:rowOff>25400</xdr:rowOff>
        </xdr:from>
        <xdr:to>
          <xdr:col>4</xdr:col>
          <xdr:colOff>444500</xdr:colOff>
          <xdr:row>32</xdr:row>
          <xdr:rowOff>63500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32</xdr:row>
          <xdr:rowOff>25400</xdr:rowOff>
        </xdr:from>
        <xdr:to>
          <xdr:col>4</xdr:col>
          <xdr:colOff>444500</xdr:colOff>
          <xdr:row>33</xdr:row>
          <xdr:rowOff>63500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1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33</xdr:row>
          <xdr:rowOff>25400</xdr:rowOff>
        </xdr:from>
        <xdr:to>
          <xdr:col>4</xdr:col>
          <xdr:colOff>444500</xdr:colOff>
          <xdr:row>34</xdr:row>
          <xdr:rowOff>63500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1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27</xdr:row>
          <xdr:rowOff>25400</xdr:rowOff>
        </xdr:from>
        <xdr:to>
          <xdr:col>5</xdr:col>
          <xdr:colOff>444500</xdr:colOff>
          <xdr:row>28</xdr:row>
          <xdr:rowOff>63500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1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28</xdr:row>
          <xdr:rowOff>25400</xdr:rowOff>
        </xdr:from>
        <xdr:to>
          <xdr:col>5</xdr:col>
          <xdr:colOff>444500</xdr:colOff>
          <xdr:row>29</xdr:row>
          <xdr:rowOff>63500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1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29</xdr:row>
          <xdr:rowOff>25400</xdr:rowOff>
        </xdr:from>
        <xdr:to>
          <xdr:col>5</xdr:col>
          <xdr:colOff>444500</xdr:colOff>
          <xdr:row>30</xdr:row>
          <xdr:rowOff>63500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1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30</xdr:row>
          <xdr:rowOff>25400</xdr:rowOff>
        </xdr:from>
        <xdr:to>
          <xdr:col>5</xdr:col>
          <xdr:colOff>444500</xdr:colOff>
          <xdr:row>31</xdr:row>
          <xdr:rowOff>63500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1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31</xdr:row>
          <xdr:rowOff>25400</xdr:rowOff>
        </xdr:from>
        <xdr:to>
          <xdr:col>5</xdr:col>
          <xdr:colOff>444500</xdr:colOff>
          <xdr:row>32</xdr:row>
          <xdr:rowOff>63500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1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32</xdr:row>
          <xdr:rowOff>25400</xdr:rowOff>
        </xdr:from>
        <xdr:to>
          <xdr:col>5</xdr:col>
          <xdr:colOff>444500</xdr:colOff>
          <xdr:row>33</xdr:row>
          <xdr:rowOff>63500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1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33</xdr:row>
          <xdr:rowOff>25400</xdr:rowOff>
        </xdr:from>
        <xdr:to>
          <xdr:col>5</xdr:col>
          <xdr:colOff>444500</xdr:colOff>
          <xdr:row>34</xdr:row>
          <xdr:rowOff>63500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1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27</xdr:row>
          <xdr:rowOff>25400</xdr:rowOff>
        </xdr:from>
        <xdr:to>
          <xdr:col>6</xdr:col>
          <xdr:colOff>444500</xdr:colOff>
          <xdr:row>28</xdr:row>
          <xdr:rowOff>63500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28</xdr:row>
          <xdr:rowOff>25400</xdr:rowOff>
        </xdr:from>
        <xdr:to>
          <xdr:col>6</xdr:col>
          <xdr:colOff>444500</xdr:colOff>
          <xdr:row>29</xdr:row>
          <xdr:rowOff>63500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1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29</xdr:row>
          <xdr:rowOff>25400</xdr:rowOff>
        </xdr:from>
        <xdr:to>
          <xdr:col>6</xdr:col>
          <xdr:colOff>444500</xdr:colOff>
          <xdr:row>30</xdr:row>
          <xdr:rowOff>63500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1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30</xdr:row>
          <xdr:rowOff>25400</xdr:rowOff>
        </xdr:from>
        <xdr:to>
          <xdr:col>6</xdr:col>
          <xdr:colOff>444500</xdr:colOff>
          <xdr:row>31</xdr:row>
          <xdr:rowOff>63500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1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31</xdr:row>
          <xdr:rowOff>25400</xdr:rowOff>
        </xdr:from>
        <xdr:to>
          <xdr:col>6</xdr:col>
          <xdr:colOff>444500</xdr:colOff>
          <xdr:row>32</xdr:row>
          <xdr:rowOff>63500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1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32</xdr:row>
          <xdr:rowOff>25400</xdr:rowOff>
        </xdr:from>
        <xdr:to>
          <xdr:col>6</xdr:col>
          <xdr:colOff>444500</xdr:colOff>
          <xdr:row>33</xdr:row>
          <xdr:rowOff>63500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1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33</xdr:row>
          <xdr:rowOff>25400</xdr:rowOff>
        </xdr:from>
        <xdr:to>
          <xdr:col>6</xdr:col>
          <xdr:colOff>444500</xdr:colOff>
          <xdr:row>34</xdr:row>
          <xdr:rowOff>63500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1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36</xdr:row>
          <xdr:rowOff>25400</xdr:rowOff>
        </xdr:from>
        <xdr:to>
          <xdr:col>4</xdr:col>
          <xdr:colOff>444500</xdr:colOff>
          <xdr:row>37</xdr:row>
          <xdr:rowOff>63500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1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37</xdr:row>
          <xdr:rowOff>25400</xdr:rowOff>
        </xdr:from>
        <xdr:to>
          <xdr:col>4</xdr:col>
          <xdr:colOff>444500</xdr:colOff>
          <xdr:row>38</xdr:row>
          <xdr:rowOff>63500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1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38</xdr:row>
          <xdr:rowOff>25400</xdr:rowOff>
        </xdr:from>
        <xdr:to>
          <xdr:col>4</xdr:col>
          <xdr:colOff>444500</xdr:colOff>
          <xdr:row>39</xdr:row>
          <xdr:rowOff>63500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1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25400</xdr:rowOff>
        </xdr:from>
        <xdr:to>
          <xdr:col>4</xdr:col>
          <xdr:colOff>444500</xdr:colOff>
          <xdr:row>40</xdr:row>
          <xdr:rowOff>63500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1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40</xdr:row>
          <xdr:rowOff>25400</xdr:rowOff>
        </xdr:from>
        <xdr:to>
          <xdr:col>4</xdr:col>
          <xdr:colOff>444500</xdr:colOff>
          <xdr:row>41</xdr:row>
          <xdr:rowOff>63500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1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36</xdr:row>
          <xdr:rowOff>25400</xdr:rowOff>
        </xdr:from>
        <xdr:to>
          <xdr:col>5</xdr:col>
          <xdr:colOff>444500</xdr:colOff>
          <xdr:row>37</xdr:row>
          <xdr:rowOff>63500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1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37</xdr:row>
          <xdr:rowOff>25400</xdr:rowOff>
        </xdr:from>
        <xdr:to>
          <xdr:col>5</xdr:col>
          <xdr:colOff>444500</xdr:colOff>
          <xdr:row>38</xdr:row>
          <xdr:rowOff>63500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1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38</xdr:row>
          <xdr:rowOff>25400</xdr:rowOff>
        </xdr:from>
        <xdr:to>
          <xdr:col>5</xdr:col>
          <xdr:colOff>444500</xdr:colOff>
          <xdr:row>39</xdr:row>
          <xdr:rowOff>63500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1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39</xdr:row>
          <xdr:rowOff>25400</xdr:rowOff>
        </xdr:from>
        <xdr:to>
          <xdr:col>5</xdr:col>
          <xdr:colOff>444500</xdr:colOff>
          <xdr:row>40</xdr:row>
          <xdr:rowOff>63500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1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40</xdr:row>
          <xdr:rowOff>25400</xdr:rowOff>
        </xdr:from>
        <xdr:to>
          <xdr:col>5</xdr:col>
          <xdr:colOff>444500</xdr:colOff>
          <xdr:row>41</xdr:row>
          <xdr:rowOff>63500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1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36</xdr:row>
          <xdr:rowOff>25400</xdr:rowOff>
        </xdr:from>
        <xdr:to>
          <xdr:col>6</xdr:col>
          <xdr:colOff>444500</xdr:colOff>
          <xdr:row>37</xdr:row>
          <xdr:rowOff>63500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1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37</xdr:row>
          <xdr:rowOff>25400</xdr:rowOff>
        </xdr:from>
        <xdr:to>
          <xdr:col>6</xdr:col>
          <xdr:colOff>444500</xdr:colOff>
          <xdr:row>38</xdr:row>
          <xdr:rowOff>63500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1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38</xdr:row>
          <xdr:rowOff>25400</xdr:rowOff>
        </xdr:from>
        <xdr:to>
          <xdr:col>6</xdr:col>
          <xdr:colOff>444500</xdr:colOff>
          <xdr:row>39</xdr:row>
          <xdr:rowOff>63500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1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39</xdr:row>
          <xdr:rowOff>25400</xdr:rowOff>
        </xdr:from>
        <xdr:to>
          <xdr:col>6</xdr:col>
          <xdr:colOff>444500</xdr:colOff>
          <xdr:row>40</xdr:row>
          <xdr:rowOff>63500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1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40</xdr:row>
          <xdr:rowOff>25400</xdr:rowOff>
        </xdr:from>
        <xdr:to>
          <xdr:col>6</xdr:col>
          <xdr:colOff>444500</xdr:colOff>
          <xdr:row>41</xdr:row>
          <xdr:rowOff>63500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1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43</xdr:row>
          <xdr:rowOff>25400</xdr:rowOff>
        </xdr:from>
        <xdr:to>
          <xdr:col>4</xdr:col>
          <xdr:colOff>444500</xdr:colOff>
          <xdr:row>43</xdr:row>
          <xdr:rowOff>241300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1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44</xdr:row>
          <xdr:rowOff>25400</xdr:rowOff>
        </xdr:from>
        <xdr:to>
          <xdr:col>4</xdr:col>
          <xdr:colOff>444500</xdr:colOff>
          <xdr:row>44</xdr:row>
          <xdr:rowOff>241300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1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45</xdr:row>
          <xdr:rowOff>25400</xdr:rowOff>
        </xdr:from>
        <xdr:to>
          <xdr:col>4</xdr:col>
          <xdr:colOff>444500</xdr:colOff>
          <xdr:row>45</xdr:row>
          <xdr:rowOff>241300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1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43</xdr:row>
          <xdr:rowOff>25400</xdr:rowOff>
        </xdr:from>
        <xdr:to>
          <xdr:col>5</xdr:col>
          <xdr:colOff>444500</xdr:colOff>
          <xdr:row>43</xdr:row>
          <xdr:rowOff>241300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1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44</xdr:row>
          <xdr:rowOff>25400</xdr:rowOff>
        </xdr:from>
        <xdr:to>
          <xdr:col>5</xdr:col>
          <xdr:colOff>444500</xdr:colOff>
          <xdr:row>44</xdr:row>
          <xdr:rowOff>241300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1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43</xdr:row>
          <xdr:rowOff>25400</xdr:rowOff>
        </xdr:from>
        <xdr:to>
          <xdr:col>6</xdr:col>
          <xdr:colOff>444500</xdr:colOff>
          <xdr:row>43</xdr:row>
          <xdr:rowOff>241300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1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44</xdr:row>
          <xdr:rowOff>25400</xdr:rowOff>
        </xdr:from>
        <xdr:to>
          <xdr:col>6</xdr:col>
          <xdr:colOff>444500</xdr:colOff>
          <xdr:row>44</xdr:row>
          <xdr:rowOff>241300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1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45</xdr:row>
          <xdr:rowOff>25400</xdr:rowOff>
        </xdr:from>
        <xdr:to>
          <xdr:col>5</xdr:col>
          <xdr:colOff>444500</xdr:colOff>
          <xdr:row>45</xdr:row>
          <xdr:rowOff>241300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1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45</xdr:row>
          <xdr:rowOff>25400</xdr:rowOff>
        </xdr:from>
        <xdr:to>
          <xdr:col>6</xdr:col>
          <xdr:colOff>444500</xdr:colOff>
          <xdr:row>45</xdr:row>
          <xdr:rowOff>241300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1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14</xdr:row>
          <xdr:rowOff>25400</xdr:rowOff>
        </xdr:from>
        <xdr:to>
          <xdr:col>4</xdr:col>
          <xdr:colOff>444500</xdr:colOff>
          <xdr:row>15</xdr:row>
          <xdr:rowOff>63500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1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14</xdr:row>
          <xdr:rowOff>25400</xdr:rowOff>
        </xdr:from>
        <xdr:to>
          <xdr:col>5</xdr:col>
          <xdr:colOff>444500</xdr:colOff>
          <xdr:row>15</xdr:row>
          <xdr:rowOff>63500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1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14</xdr:row>
          <xdr:rowOff>25400</xdr:rowOff>
        </xdr:from>
        <xdr:to>
          <xdr:col>6</xdr:col>
          <xdr:colOff>444500</xdr:colOff>
          <xdr:row>15</xdr:row>
          <xdr:rowOff>63500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1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17</xdr:row>
          <xdr:rowOff>25400</xdr:rowOff>
        </xdr:from>
        <xdr:to>
          <xdr:col>5</xdr:col>
          <xdr:colOff>444500</xdr:colOff>
          <xdr:row>18</xdr:row>
          <xdr:rowOff>63500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1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10</xdr:row>
          <xdr:rowOff>25400</xdr:rowOff>
        </xdr:from>
        <xdr:to>
          <xdr:col>7</xdr:col>
          <xdr:colOff>508000</xdr:colOff>
          <xdr:row>11</xdr:row>
          <xdr:rowOff>63500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1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11</xdr:row>
          <xdr:rowOff>25400</xdr:rowOff>
        </xdr:from>
        <xdr:to>
          <xdr:col>7</xdr:col>
          <xdr:colOff>508000</xdr:colOff>
          <xdr:row>11</xdr:row>
          <xdr:rowOff>254000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1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12</xdr:row>
          <xdr:rowOff>25400</xdr:rowOff>
        </xdr:from>
        <xdr:to>
          <xdr:col>7</xdr:col>
          <xdr:colOff>508000</xdr:colOff>
          <xdr:row>13</xdr:row>
          <xdr:rowOff>25400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1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13</xdr:row>
          <xdr:rowOff>25400</xdr:rowOff>
        </xdr:from>
        <xdr:to>
          <xdr:col>7</xdr:col>
          <xdr:colOff>508000</xdr:colOff>
          <xdr:row>14</xdr:row>
          <xdr:rowOff>25400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1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14</xdr:row>
          <xdr:rowOff>25400</xdr:rowOff>
        </xdr:from>
        <xdr:to>
          <xdr:col>7</xdr:col>
          <xdr:colOff>508000</xdr:colOff>
          <xdr:row>15</xdr:row>
          <xdr:rowOff>63500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1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17</xdr:row>
          <xdr:rowOff>25400</xdr:rowOff>
        </xdr:from>
        <xdr:to>
          <xdr:col>7</xdr:col>
          <xdr:colOff>508000</xdr:colOff>
          <xdr:row>18</xdr:row>
          <xdr:rowOff>63500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1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18</xdr:row>
          <xdr:rowOff>25400</xdr:rowOff>
        </xdr:from>
        <xdr:to>
          <xdr:col>7</xdr:col>
          <xdr:colOff>508000</xdr:colOff>
          <xdr:row>18</xdr:row>
          <xdr:rowOff>254000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1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20</xdr:row>
          <xdr:rowOff>25400</xdr:rowOff>
        </xdr:from>
        <xdr:to>
          <xdr:col>7</xdr:col>
          <xdr:colOff>508000</xdr:colOff>
          <xdr:row>21</xdr:row>
          <xdr:rowOff>63500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1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21</xdr:row>
          <xdr:rowOff>25400</xdr:rowOff>
        </xdr:from>
        <xdr:to>
          <xdr:col>7</xdr:col>
          <xdr:colOff>508000</xdr:colOff>
          <xdr:row>22</xdr:row>
          <xdr:rowOff>63500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1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22</xdr:row>
          <xdr:rowOff>25400</xdr:rowOff>
        </xdr:from>
        <xdr:to>
          <xdr:col>7</xdr:col>
          <xdr:colOff>508000</xdr:colOff>
          <xdr:row>23</xdr:row>
          <xdr:rowOff>63500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1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23</xdr:row>
          <xdr:rowOff>25400</xdr:rowOff>
        </xdr:from>
        <xdr:to>
          <xdr:col>7</xdr:col>
          <xdr:colOff>508000</xdr:colOff>
          <xdr:row>24</xdr:row>
          <xdr:rowOff>63500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1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27</xdr:row>
          <xdr:rowOff>25400</xdr:rowOff>
        </xdr:from>
        <xdr:to>
          <xdr:col>7</xdr:col>
          <xdr:colOff>508000</xdr:colOff>
          <xdr:row>28</xdr:row>
          <xdr:rowOff>63500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1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28</xdr:row>
          <xdr:rowOff>25400</xdr:rowOff>
        </xdr:from>
        <xdr:to>
          <xdr:col>7</xdr:col>
          <xdr:colOff>508000</xdr:colOff>
          <xdr:row>29</xdr:row>
          <xdr:rowOff>63500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1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29</xdr:row>
          <xdr:rowOff>25400</xdr:rowOff>
        </xdr:from>
        <xdr:to>
          <xdr:col>7</xdr:col>
          <xdr:colOff>508000</xdr:colOff>
          <xdr:row>30</xdr:row>
          <xdr:rowOff>63500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1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30</xdr:row>
          <xdr:rowOff>25400</xdr:rowOff>
        </xdr:from>
        <xdr:to>
          <xdr:col>7</xdr:col>
          <xdr:colOff>508000</xdr:colOff>
          <xdr:row>31</xdr:row>
          <xdr:rowOff>63500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1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31</xdr:row>
          <xdr:rowOff>25400</xdr:rowOff>
        </xdr:from>
        <xdr:to>
          <xdr:col>7</xdr:col>
          <xdr:colOff>508000</xdr:colOff>
          <xdr:row>32</xdr:row>
          <xdr:rowOff>63500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1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32</xdr:row>
          <xdr:rowOff>25400</xdr:rowOff>
        </xdr:from>
        <xdr:to>
          <xdr:col>7</xdr:col>
          <xdr:colOff>508000</xdr:colOff>
          <xdr:row>33</xdr:row>
          <xdr:rowOff>63500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1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33</xdr:row>
          <xdr:rowOff>25400</xdr:rowOff>
        </xdr:from>
        <xdr:to>
          <xdr:col>7</xdr:col>
          <xdr:colOff>508000</xdr:colOff>
          <xdr:row>34</xdr:row>
          <xdr:rowOff>63500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1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36</xdr:row>
          <xdr:rowOff>25400</xdr:rowOff>
        </xdr:from>
        <xdr:to>
          <xdr:col>7</xdr:col>
          <xdr:colOff>508000</xdr:colOff>
          <xdr:row>37</xdr:row>
          <xdr:rowOff>63500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1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37</xdr:row>
          <xdr:rowOff>25400</xdr:rowOff>
        </xdr:from>
        <xdr:to>
          <xdr:col>7</xdr:col>
          <xdr:colOff>508000</xdr:colOff>
          <xdr:row>38</xdr:row>
          <xdr:rowOff>63500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1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38</xdr:row>
          <xdr:rowOff>25400</xdr:rowOff>
        </xdr:from>
        <xdr:to>
          <xdr:col>7</xdr:col>
          <xdr:colOff>508000</xdr:colOff>
          <xdr:row>39</xdr:row>
          <xdr:rowOff>63500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1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39</xdr:row>
          <xdr:rowOff>25400</xdr:rowOff>
        </xdr:from>
        <xdr:to>
          <xdr:col>7</xdr:col>
          <xdr:colOff>508000</xdr:colOff>
          <xdr:row>40</xdr:row>
          <xdr:rowOff>63500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1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40</xdr:row>
          <xdr:rowOff>25400</xdr:rowOff>
        </xdr:from>
        <xdr:to>
          <xdr:col>7</xdr:col>
          <xdr:colOff>508000</xdr:colOff>
          <xdr:row>41</xdr:row>
          <xdr:rowOff>63500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1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43</xdr:row>
          <xdr:rowOff>25400</xdr:rowOff>
        </xdr:from>
        <xdr:to>
          <xdr:col>7</xdr:col>
          <xdr:colOff>508000</xdr:colOff>
          <xdr:row>43</xdr:row>
          <xdr:rowOff>254000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1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44</xdr:row>
          <xdr:rowOff>25400</xdr:rowOff>
        </xdr:from>
        <xdr:to>
          <xdr:col>7</xdr:col>
          <xdr:colOff>508000</xdr:colOff>
          <xdr:row>44</xdr:row>
          <xdr:rowOff>254000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1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45</xdr:row>
          <xdr:rowOff>25400</xdr:rowOff>
        </xdr:from>
        <xdr:to>
          <xdr:col>7</xdr:col>
          <xdr:colOff>508000</xdr:colOff>
          <xdr:row>45</xdr:row>
          <xdr:rowOff>254000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1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39"/>
  <sheetViews>
    <sheetView showGridLines="0" workbookViewId="0">
      <selection activeCell="D7" sqref="D7:G7"/>
    </sheetView>
  </sheetViews>
  <sheetFormatPr baseColWidth="10" defaultColWidth="11.5" defaultRowHeight="15" x14ac:dyDescent="0.2"/>
  <cols>
    <col min="2" max="2" width="18.83203125" customWidth="1"/>
    <col min="3" max="3" width="19.33203125" customWidth="1"/>
    <col min="4" max="4" width="44.1640625" customWidth="1"/>
    <col min="5" max="5" width="28.6640625" style="6" customWidth="1"/>
    <col min="18" max="18" width="14.33203125" hidden="1" customWidth="1"/>
    <col min="19" max="22" width="11.5" hidden="1" customWidth="1"/>
    <col min="23" max="23" width="4.5" hidden="1" customWidth="1"/>
    <col min="24" max="24" width="4.6640625" hidden="1" customWidth="1"/>
    <col min="25" max="25" width="4.33203125" hidden="1" customWidth="1"/>
    <col min="26" max="26" width="6.5" hidden="1" customWidth="1"/>
    <col min="27" max="27" width="4.6640625" hidden="1" customWidth="1"/>
    <col min="28" max="28" width="4" hidden="1" customWidth="1"/>
    <col min="29" max="29" width="12" hidden="1" customWidth="1"/>
    <col min="30" max="31" width="11" hidden="1" customWidth="1"/>
    <col min="32" max="32" width="11.5" hidden="1" customWidth="1"/>
    <col min="33" max="33" width="11.5" customWidth="1"/>
    <col min="34" max="34" width="5.83203125" customWidth="1"/>
  </cols>
  <sheetData>
    <row r="2" spans="1:32" x14ac:dyDescent="0.2">
      <c r="C2" t="s">
        <v>0</v>
      </c>
      <c r="R2" t="s">
        <v>1</v>
      </c>
      <c r="T2">
        <v>1</v>
      </c>
    </row>
    <row r="3" spans="1:32" x14ac:dyDescent="0.2">
      <c r="C3" t="s">
        <v>2</v>
      </c>
      <c r="T3">
        <v>2</v>
      </c>
    </row>
    <row r="4" spans="1:32" x14ac:dyDescent="0.2">
      <c r="T4">
        <v>3</v>
      </c>
    </row>
    <row r="5" spans="1:32" x14ac:dyDescent="0.2">
      <c r="T5">
        <v>4</v>
      </c>
    </row>
    <row r="6" spans="1:32" ht="16" thickBot="1" x14ac:dyDescent="0.25">
      <c r="T6">
        <v>5</v>
      </c>
    </row>
    <row r="7" spans="1:32" ht="16" thickBot="1" x14ac:dyDescent="0.25">
      <c r="C7" s="6" t="s">
        <v>3</v>
      </c>
      <c r="D7" s="55">
        <v>1</v>
      </c>
      <c r="E7" s="56"/>
      <c r="F7" s="56"/>
      <c r="G7" s="57"/>
    </row>
    <row r="9" spans="1:32" x14ac:dyDescent="0.2">
      <c r="W9" s="58" t="s">
        <v>4</v>
      </c>
      <c r="X9" s="59"/>
      <c r="Y9" s="59"/>
      <c r="Z9" s="59"/>
      <c r="AA9" s="60"/>
    </row>
    <row r="10" spans="1:32" ht="21" x14ac:dyDescent="0.25">
      <c r="C10" s="12" t="s">
        <v>5</v>
      </c>
      <c r="W10" s="3">
        <v>10</v>
      </c>
      <c r="X10" s="3">
        <v>7.5</v>
      </c>
      <c r="Y10" s="3">
        <v>5</v>
      </c>
      <c r="Z10" s="13">
        <v>2.5</v>
      </c>
      <c r="AA10" s="3">
        <v>0</v>
      </c>
    </row>
    <row r="11" spans="1:32" x14ac:dyDescent="0.2">
      <c r="G11" s="14"/>
      <c r="R11" t="b">
        <v>1</v>
      </c>
    </row>
    <row r="12" spans="1:32" x14ac:dyDescent="0.2">
      <c r="B12" t="s">
        <v>6</v>
      </c>
      <c r="G12" s="15"/>
      <c r="H12" s="16"/>
      <c r="I12" s="16"/>
      <c r="J12" s="16"/>
      <c r="K12" s="16"/>
      <c r="L12" s="16"/>
      <c r="M12" s="16"/>
      <c r="N12" s="16"/>
      <c r="O12" s="16"/>
      <c r="AC12" t="s">
        <v>7</v>
      </c>
      <c r="AF12" t="s">
        <v>8</v>
      </c>
    </row>
    <row r="13" spans="1:32" x14ac:dyDescent="0.2">
      <c r="A13" s="17" t="s">
        <v>9</v>
      </c>
      <c r="B13" s="18"/>
      <c r="C13" s="3" t="s">
        <v>10</v>
      </c>
      <c r="D13" s="3" t="s">
        <v>11</v>
      </c>
      <c r="E13" s="19" t="s">
        <v>7</v>
      </c>
      <c r="R13" t="b">
        <v>0</v>
      </c>
      <c r="S13" t="b">
        <v>0</v>
      </c>
      <c r="T13" t="b">
        <v>0</v>
      </c>
      <c r="U13" t="b">
        <v>0</v>
      </c>
      <c r="V13" t="b">
        <v>0</v>
      </c>
      <c r="W13">
        <f>IF(R13=$R$11,1,0)</f>
        <v>0</v>
      </c>
      <c r="X13">
        <f t="shared" ref="X13:AA15" si="0">IF(S13=$R$11,1,0)</f>
        <v>0</v>
      </c>
      <c r="Y13">
        <f t="shared" si="0"/>
        <v>0</v>
      </c>
      <c r="Z13">
        <f t="shared" si="0"/>
        <v>0</v>
      </c>
      <c r="AA13">
        <f t="shared" si="0"/>
        <v>0</v>
      </c>
      <c r="AC13">
        <f>W13*W$10+X13*X$10+Y13*Y$10+Z13*Z$10</f>
        <v>0</v>
      </c>
      <c r="AF13">
        <f>IF(SUM(W13:AA13)&gt;1,1,0)</f>
        <v>0</v>
      </c>
    </row>
    <row r="14" spans="1:32" x14ac:dyDescent="0.2">
      <c r="A14" s="17"/>
      <c r="B14" s="20" t="s">
        <v>12</v>
      </c>
      <c r="C14" s="21"/>
      <c r="D14" s="22"/>
      <c r="E14" s="23" t="e">
        <f>#REF!</f>
        <v>#REF!</v>
      </c>
      <c r="R14" t="b">
        <v>0</v>
      </c>
      <c r="S14" t="b">
        <v>0</v>
      </c>
      <c r="T14" t="b">
        <v>0</v>
      </c>
      <c r="U14" t="b">
        <v>0</v>
      </c>
      <c r="V14" t="b">
        <v>0</v>
      </c>
      <c r="W14">
        <f t="shared" ref="W14:W15" si="1">IF(R14=$R$11,1,0)</f>
        <v>0</v>
      </c>
      <c r="X14">
        <f t="shared" si="0"/>
        <v>0</v>
      </c>
      <c r="Y14">
        <f t="shared" si="0"/>
        <v>0</v>
      </c>
      <c r="Z14">
        <f t="shared" si="0"/>
        <v>0</v>
      </c>
      <c r="AA14">
        <f>IF(V14=$R$11,1,0)</f>
        <v>0</v>
      </c>
      <c r="AC14">
        <f t="shared" ref="AC14:AC37" si="2">W14*W$10+X14*X$10+Y14*Y$10+Z14*Z$10</f>
        <v>0</v>
      </c>
      <c r="AF14">
        <f t="shared" ref="AF14:AF37" si="3">IF(SUM(W14:AA14)&gt;1,1,0)</f>
        <v>0</v>
      </c>
    </row>
    <row r="15" spans="1:32" x14ac:dyDescent="0.2">
      <c r="A15" s="17"/>
      <c r="B15" s="20" t="s">
        <v>13</v>
      </c>
      <c r="C15" s="24"/>
      <c r="D15" s="25"/>
      <c r="E15" s="23" t="e">
        <f>#REF!</f>
        <v>#REF!</v>
      </c>
      <c r="R15" t="b">
        <v>0</v>
      </c>
      <c r="S15" t="b">
        <v>0</v>
      </c>
      <c r="T15" t="b">
        <v>0</v>
      </c>
      <c r="U15" t="b">
        <v>0</v>
      </c>
      <c r="V15" t="b">
        <v>0</v>
      </c>
      <c r="W15">
        <f t="shared" si="1"/>
        <v>0</v>
      </c>
      <c r="X15">
        <f t="shared" si="0"/>
        <v>0</v>
      </c>
      <c r="Y15">
        <f t="shared" si="0"/>
        <v>0</v>
      </c>
      <c r="Z15">
        <f t="shared" si="0"/>
        <v>0</v>
      </c>
      <c r="AA15">
        <f>IF(V15=$R$11,1,0)</f>
        <v>0</v>
      </c>
      <c r="AC15">
        <f t="shared" si="2"/>
        <v>0</v>
      </c>
      <c r="AF15">
        <f t="shared" si="3"/>
        <v>0</v>
      </c>
    </row>
    <row r="16" spans="1:32" x14ac:dyDescent="0.2">
      <c r="A16" s="17"/>
      <c r="B16" s="20" t="s">
        <v>14</v>
      </c>
      <c r="C16" s="21"/>
      <c r="D16" s="22"/>
      <c r="E16" s="23" t="e">
        <f>#REF!</f>
        <v>#REF!</v>
      </c>
    </row>
    <row r="17" spans="1:32" x14ac:dyDescent="0.2">
      <c r="A17" s="17"/>
      <c r="B17" s="20" t="s">
        <v>15</v>
      </c>
      <c r="C17" s="24"/>
      <c r="D17" s="25"/>
      <c r="E17" s="23" t="e">
        <f>#REF!</f>
        <v>#REF!</v>
      </c>
    </row>
    <row r="18" spans="1:32" x14ac:dyDescent="0.2">
      <c r="A18" s="17"/>
      <c r="B18" s="20" t="s">
        <v>16</v>
      </c>
      <c r="C18" s="21"/>
      <c r="D18" s="22"/>
      <c r="E18" s="23" t="e">
        <f>#REF!</f>
        <v>#REF!</v>
      </c>
    </row>
    <row r="19" spans="1:32" x14ac:dyDescent="0.2">
      <c r="A19" s="17"/>
      <c r="B19" s="20" t="s">
        <v>17</v>
      </c>
      <c r="C19" s="24"/>
      <c r="D19" s="25"/>
      <c r="E19" s="23" t="e">
        <f>#REF!</f>
        <v>#REF!</v>
      </c>
      <c r="AC19">
        <f t="shared" si="2"/>
        <v>0</v>
      </c>
    </row>
    <row r="20" spans="1:32" x14ac:dyDescent="0.2">
      <c r="A20" s="17"/>
      <c r="B20" s="20" t="s">
        <v>18</v>
      </c>
      <c r="C20" s="24"/>
      <c r="D20" s="25"/>
      <c r="E20" s="23" t="e">
        <f>#REF!</f>
        <v>#REF!</v>
      </c>
      <c r="R20" t="b">
        <v>0</v>
      </c>
      <c r="S20" t="b">
        <v>0</v>
      </c>
      <c r="T20" t="b">
        <v>0</v>
      </c>
      <c r="U20" t="b">
        <v>0</v>
      </c>
      <c r="W20">
        <f t="shared" ref="W20:Z22" si="4">IF(R20=$R$11,1,0)</f>
        <v>0</v>
      </c>
      <c r="X20">
        <f t="shared" si="4"/>
        <v>0</v>
      </c>
      <c r="Y20">
        <f t="shared" si="4"/>
        <v>0</v>
      </c>
      <c r="Z20">
        <f t="shared" si="4"/>
        <v>0</v>
      </c>
      <c r="AA20">
        <f>IF(V20=$R$11,1,0)</f>
        <v>0</v>
      </c>
      <c r="AC20">
        <f t="shared" si="2"/>
        <v>0</v>
      </c>
      <c r="AF20">
        <f t="shared" si="3"/>
        <v>0</v>
      </c>
    </row>
    <row r="21" spans="1:32" x14ac:dyDescent="0.2">
      <c r="A21" s="17"/>
      <c r="B21" s="20" t="s">
        <v>19</v>
      </c>
      <c r="C21" s="21"/>
      <c r="D21" s="22"/>
      <c r="E21" s="23" t="e">
        <f>#REF!</f>
        <v>#REF!</v>
      </c>
      <c r="R21" t="b">
        <v>0</v>
      </c>
      <c r="S21" t="b">
        <v>0</v>
      </c>
      <c r="T21" t="b">
        <v>0</v>
      </c>
      <c r="U21" t="b">
        <v>0</v>
      </c>
      <c r="W21">
        <f t="shared" si="4"/>
        <v>0</v>
      </c>
      <c r="X21">
        <f t="shared" si="4"/>
        <v>0</v>
      </c>
      <c r="Y21">
        <f t="shared" si="4"/>
        <v>0</v>
      </c>
      <c r="Z21">
        <f t="shared" si="4"/>
        <v>0</v>
      </c>
      <c r="AA21">
        <f>IF(V21=$R$11,1,0)</f>
        <v>0</v>
      </c>
      <c r="AC21">
        <f t="shared" si="2"/>
        <v>0</v>
      </c>
      <c r="AF21">
        <f t="shared" si="3"/>
        <v>0</v>
      </c>
    </row>
    <row r="22" spans="1:32" x14ac:dyDescent="0.2">
      <c r="A22" s="17"/>
      <c r="B22" s="20" t="s">
        <v>20</v>
      </c>
      <c r="C22" s="21"/>
      <c r="D22" s="22"/>
      <c r="E22" s="23" t="e">
        <f>#REF!</f>
        <v>#REF!</v>
      </c>
      <c r="R22" t="b">
        <v>0</v>
      </c>
      <c r="S22" t="b">
        <v>0</v>
      </c>
      <c r="T22" t="b">
        <v>0</v>
      </c>
      <c r="U22" t="b">
        <v>0</v>
      </c>
      <c r="W22">
        <f t="shared" si="4"/>
        <v>0</v>
      </c>
      <c r="X22">
        <f t="shared" si="4"/>
        <v>0</v>
      </c>
      <c r="Y22">
        <f t="shared" si="4"/>
        <v>0</v>
      </c>
      <c r="Z22">
        <f t="shared" si="4"/>
        <v>0</v>
      </c>
      <c r="AA22">
        <f>IF(V22=$R$11,1,0)</f>
        <v>0</v>
      </c>
      <c r="AC22">
        <f t="shared" si="2"/>
        <v>0</v>
      </c>
      <c r="AF22">
        <f t="shared" si="3"/>
        <v>0</v>
      </c>
    </row>
    <row r="23" spans="1:32" x14ac:dyDescent="0.2">
      <c r="A23" s="17"/>
      <c r="B23" s="20" t="s">
        <v>21</v>
      </c>
      <c r="C23" s="24"/>
      <c r="D23" s="25"/>
      <c r="E23" s="23" t="e">
        <f>#REF!</f>
        <v>#REF!</v>
      </c>
    </row>
    <row r="24" spans="1:32" x14ac:dyDescent="0.2">
      <c r="A24" s="17"/>
      <c r="B24" s="20" t="s">
        <v>22</v>
      </c>
      <c r="C24" s="24"/>
      <c r="D24" s="25"/>
      <c r="E24" s="23" t="e">
        <f>#REF!</f>
        <v>#REF!</v>
      </c>
    </row>
    <row r="25" spans="1:32" x14ac:dyDescent="0.2">
      <c r="A25" s="17"/>
      <c r="B25" s="20" t="s">
        <v>23</v>
      </c>
      <c r="C25" s="21"/>
      <c r="D25" s="22"/>
      <c r="E25" s="23" t="e">
        <f>#REF!</f>
        <v>#REF!</v>
      </c>
    </row>
    <row r="26" spans="1:32" x14ac:dyDescent="0.2">
      <c r="A26" s="17"/>
      <c r="B26" s="20" t="s">
        <v>24</v>
      </c>
      <c r="C26" s="24"/>
      <c r="D26" s="25"/>
      <c r="E26" s="23" t="e">
        <f>#REF!</f>
        <v>#REF!</v>
      </c>
    </row>
    <row r="27" spans="1:32" x14ac:dyDescent="0.2">
      <c r="A27" s="17"/>
      <c r="B27" s="20" t="s">
        <v>25</v>
      </c>
      <c r="C27" s="21"/>
      <c r="D27" s="22"/>
      <c r="E27" s="23" t="e">
        <f>#REF!</f>
        <v>#REF!</v>
      </c>
    </row>
    <row r="28" spans="1:32" x14ac:dyDescent="0.2">
      <c r="A28" s="17"/>
      <c r="B28" s="20" t="s">
        <v>26</v>
      </c>
      <c r="C28" s="21"/>
      <c r="D28" s="22"/>
      <c r="E28" s="23" t="e">
        <f>#REF!</f>
        <v>#REF!</v>
      </c>
      <c r="R28" t="b">
        <v>0</v>
      </c>
      <c r="S28" t="b">
        <v>0</v>
      </c>
      <c r="T28" t="b">
        <v>0</v>
      </c>
      <c r="U28" t="b">
        <v>0</v>
      </c>
      <c r="W28">
        <f t="shared" ref="W28:Z30" si="5">IF(R28=$R$11,1,0)</f>
        <v>0</v>
      </c>
      <c r="X28">
        <f t="shared" si="5"/>
        <v>0</v>
      </c>
      <c r="Y28">
        <f t="shared" si="5"/>
        <v>0</v>
      </c>
      <c r="Z28">
        <f t="shared" si="5"/>
        <v>0</v>
      </c>
      <c r="AA28">
        <f>IF(V28=$R$11,1,0)</f>
        <v>0</v>
      </c>
      <c r="AC28">
        <f t="shared" si="2"/>
        <v>0</v>
      </c>
      <c r="AF28">
        <f t="shared" si="3"/>
        <v>0</v>
      </c>
    </row>
    <row r="29" spans="1:32" x14ac:dyDescent="0.2">
      <c r="A29" s="17"/>
      <c r="B29" s="20" t="s">
        <v>27</v>
      </c>
      <c r="C29" s="24"/>
      <c r="D29" s="25"/>
      <c r="E29" s="23" t="e">
        <f>#REF!</f>
        <v>#REF!</v>
      </c>
      <c r="R29" t="b">
        <v>1</v>
      </c>
      <c r="T29" t="b">
        <v>0</v>
      </c>
      <c r="V29" t="b">
        <v>0</v>
      </c>
      <c r="W29">
        <f t="shared" si="5"/>
        <v>1</v>
      </c>
      <c r="X29">
        <f t="shared" si="5"/>
        <v>0</v>
      </c>
      <c r="Y29">
        <f t="shared" si="5"/>
        <v>0</v>
      </c>
      <c r="Z29">
        <f t="shared" si="5"/>
        <v>0</v>
      </c>
      <c r="AA29">
        <f>IF(V29=$R$11,1,0)</f>
        <v>0</v>
      </c>
      <c r="AC29">
        <f t="shared" si="2"/>
        <v>10</v>
      </c>
      <c r="AF29">
        <f t="shared" si="3"/>
        <v>0</v>
      </c>
    </row>
    <row r="30" spans="1:32" x14ac:dyDescent="0.2">
      <c r="A30" s="17"/>
      <c r="B30" s="20" t="s">
        <v>28</v>
      </c>
      <c r="C30" s="24"/>
      <c r="D30" s="25"/>
      <c r="E30" s="23" t="e">
        <f>#REF!</f>
        <v>#REF!</v>
      </c>
      <c r="R30" t="b">
        <v>0</v>
      </c>
      <c r="T30" t="b">
        <v>0</v>
      </c>
      <c r="U30" t="b">
        <v>0</v>
      </c>
      <c r="V30" t="b">
        <v>0</v>
      </c>
      <c r="W30">
        <f t="shared" si="5"/>
        <v>0</v>
      </c>
      <c r="X30">
        <f t="shared" si="5"/>
        <v>0</v>
      </c>
      <c r="Y30">
        <f t="shared" si="5"/>
        <v>0</v>
      </c>
      <c r="Z30">
        <f t="shared" si="5"/>
        <v>0</v>
      </c>
      <c r="AA30">
        <f>IF(V30=$R$11,1,0)</f>
        <v>0</v>
      </c>
      <c r="AC30">
        <f t="shared" si="2"/>
        <v>0</v>
      </c>
      <c r="AF30">
        <f t="shared" si="3"/>
        <v>0</v>
      </c>
    </row>
    <row r="31" spans="1:32" x14ac:dyDescent="0.2">
      <c r="A31" s="17"/>
      <c r="B31" s="20" t="s">
        <v>29</v>
      </c>
      <c r="C31" s="21"/>
      <c r="D31" s="22"/>
      <c r="E31" s="23" t="e">
        <f>#REF!</f>
        <v>#REF!</v>
      </c>
      <c r="AF31">
        <f t="shared" si="3"/>
        <v>0</v>
      </c>
    </row>
    <row r="32" spans="1:32" x14ac:dyDescent="0.2">
      <c r="A32" s="17"/>
      <c r="B32" s="20" t="s">
        <v>30</v>
      </c>
      <c r="C32" s="21"/>
      <c r="D32" s="22"/>
      <c r="E32" s="23" t="e">
        <f>#REF!</f>
        <v>#REF!</v>
      </c>
    </row>
    <row r="33" spans="1:32" x14ac:dyDescent="0.2">
      <c r="A33" s="17"/>
      <c r="B33" s="20" t="s">
        <v>31</v>
      </c>
      <c r="C33" s="21"/>
      <c r="D33" s="22"/>
      <c r="E33" s="23" t="e">
        <f>#REF!</f>
        <v>#REF!</v>
      </c>
    </row>
    <row r="34" spans="1:32" x14ac:dyDescent="0.2">
      <c r="A34" s="17"/>
      <c r="B34" s="20" t="s">
        <v>32</v>
      </c>
      <c r="C34" s="24"/>
      <c r="D34" s="25"/>
      <c r="E34" s="23" t="e">
        <f>#REF!</f>
        <v>#REF!</v>
      </c>
    </row>
    <row r="35" spans="1:32" x14ac:dyDescent="0.2">
      <c r="A35" s="17"/>
      <c r="B35" s="20" t="s">
        <v>33</v>
      </c>
      <c r="C35" s="21"/>
      <c r="D35" s="22"/>
      <c r="E35" s="23" t="e">
        <f>#REF!</f>
        <v>#REF!</v>
      </c>
    </row>
    <row r="36" spans="1:32" x14ac:dyDescent="0.2">
      <c r="R36" t="b">
        <v>1</v>
      </c>
      <c r="T36" t="b">
        <v>0</v>
      </c>
      <c r="U36" t="b">
        <v>0</v>
      </c>
      <c r="V36" t="b">
        <v>0</v>
      </c>
      <c r="W36">
        <f t="shared" ref="W36:Z37" si="6">IF(R36=$R$11,1,0)</f>
        <v>1</v>
      </c>
      <c r="X36">
        <f t="shared" si="6"/>
        <v>0</v>
      </c>
      <c r="Y36">
        <f t="shared" si="6"/>
        <v>0</v>
      </c>
      <c r="Z36">
        <f t="shared" si="6"/>
        <v>0</v>
      </c>
      <c r="AA36">
        <f>IF(V36=$R$11,1,0)</f>
        <v>0</v>
      </c>
      <c r="AC36">
        <f t="shared" si="2"/>
        <v>10</v>
      </c>
      <c r="AF36">
        <f t="shared" si="3"/>
        <v>0</v>
      </c>
    </row>
    <row r="37" spans="1:32" x14ac:dyDescent="0.2">
      <c r="R37" t="b">
        <v>0</v>
      </c>
      <c r="T37" t="b">
        <v>0</v>
      </c>
      <c r="U37" t="b">
        <v>0</v>
      </c>
      <c r="V37" t="b">
        <v>0</v>
      </c>
      <c r="W37">
        <f t="shared" si="6"/>
        <v>0</v>
      </c>
      <c r="X37">
        <f t="shared" si="6"/>
        <v>0</v>
      </c>
      <c r="Y37">
        <f t="shared" si="6"/>
        <v>0</v>
      </c>
      <c r="Z37">
        <f t="shared" si="6"/>
        <v>0</v>
      </c>
      <c r="AA37">
        <f>IF(V37=$R$11,1,0)</f>
        <v>0</v>
      </c>
      <c r="AC37">
        <f t="shared" si="2"/>
        <v>0</v>
      </c>
      <c r="AF37">
        <f t="shared" si="3"/>
        <v>0</v>
      </c>
    </row>
    <row r="39" spans="1:32" x14ac:dyDescent="0.2">
      <c r="Z39" t="s">
        <v>34</v>
      </c>
      <c r="AF39">
        <f>SUM(AF13:AF38)</f>
        <v>0</v>
      </c>
    </row>
  </sheetData>
  <mergeCells count="2">
    <mergeCell ref="D7:G7"/>
    <mergeCell ref="W9:AA9"/>
  </mergeCells>
  <dataValidations count="1">
    <dataValidation type="list" allowBlank="1" showInputMessage="1" showErrorMessage="1" sqref="D7" xr:uid="{00000000-0002-0000-0000-000000000000}">
      <formula1>$T$2:$T$6</formula1>
    </dataValidation>
  </dataValidations>
  <hyperlinks>
    <hyperlink ref="B14" location="'OP (1)'!A1" display="OPOSITOR 1" xr:uid="{00000000-0004-0000-0000-000000000000}"/>
    <hyperlink ref="B15:B35" location="'OP. 1'!A1" display="OPOSITOR 1" xr:uid="{00000000-0004-0000-0000-000001000000}"/>
    <hyperlink ref="B15" location="'OP (2)'!A1" display="OPOSITOR 2" xr:uid="{00000000-0004-0000-0000-000002000000}"/>
    <hyperlink ref="B16" location="'OP (3)'!A1" display="OPOSITOR 3" xr:uid="{00000000-0004-0000-0000-000003000000}"/>
    <hyperlink ref="B17" location="'OP (4)'!A1" display="OPOSITOR 4" xr:uid="{00000000-0004-0000-0000-000004000000}"/>
    <hyperlink ref="B18" location="'OP (5)'!A1" display="OPOSITOR 5" xr:uid="{00000000-0004-0000-0000-000005000000}"/>
    <hyperlink ref="B19" location="'OP (6)'!A1" display="OPOSITOR 6" xr:uid="{00000000-0004-0000-0000-000006000000}"/>
    <hyperlink ref="B20" location="'OP (7)'!A1" display="OPOSITOR 7" xr:uid="{00000000-0004-0000-0000-000007000000}"/>
    <hyperlink ref="B21" location="'OP (8)'!A1" display="OPOSITOR 8" xr:uid="{00000000-0004-0000-0000-000008000000}"/>
    <hyperlink ref="B22" location="'OP (9)'!A1" display="OPOSITOR 9" xr:uid="{00000000-0004-0000-0000-000009000000}"/>
    <hyperlink ref="B23" location="'OP (10)'!A1" display="OPOSITOR 10" xr:uid="{00000000-0004-0000-0000-00000A000000}"/>
    <hyperlink ref="B24" location="'OP (11)'!A1" display="OPOSITOR 11" xr:uid="{00000000-0004-0000-0000-00000B000000}"/>
    <hyperlink ref="B25" location="'OP (13)'!A1" display="OPOSITOR 12" xr:uid="{00000000-0004-0000-0000-00000C000000}"/>
    <hyperlink ref="B26" location="'OP13'!A1" display="OPOSITOR 13" xr:uid="{00000000-0004-0000-0000-00000D000000}"/>
    <hyperlink ref="B27" location="'OP (14)'!A1" display="OPOSITOR 14" xr:uid="{00000000-0004-0000-0000-00000E000000}"/>
    <hyperlink ref="B28" location="'OP (15)'!A1" display="OPOSITOR 15" xr:uid="{00000000-0004-0000-0000-00000F000000}"/>
    <hyperlink ref="B29" location="'OP (16)'!A1" display="OPOSITOR 16" xr:uid="{00000000-0004-0000-0000-000010000000}"/>
    <hyperlink ref="B30" location="'OP (18)'!A1" display="OPOSITOR 17" xr:uid="{00000000-0004-0000-0000-000011000000}"/>
    <hyperlink ref="B31" location="'OP18'!A1" display="OPOSITOR 18" xr:uid="{00000000-0004-0000-0000-000012000000}"/>
    <hyperlink ref="B32" location="'OP (19)'!A1" display="OPOSITOR 19" xr:uid="{00000000-0004-0000-0000-000013000000}"/>
    <hyperlink ref="B33" location="'OP (21)'!A1" display="OPOSITOR 20" xr:uid="{00000000-0004-0000-0000-000014000000}"/>
    <hyperlink ref="B34" location="'OP21'!A1" display="OPOSITOR 21" xr:uid="{00000000-0004-0000-0000-000015000000}"/>
    <hyperlink ref="B35" location="'OP (22)'!A1" display="OPOSITOR 22" xr:uid="{00000000-0004-0000-0000-000016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55"/>
  <sheetViews>
    <sheetView showGridLines="0" tabSelected="1" zoomScale="90" zoomScaleNormal="90" workbookViewId="0">
      <pane ySplit="7" topLeftCell="A8" activePane="bottomLeft" state="frozen"/>
      <selection pane="bottomLeft" activeCell="C5" sqref="C5:F5"/>
    </sheetView>
  </sheetViews>
  <sheetFormatPr baseColWidth="10" defaultColWidth="11.5" defaultRowHeight="15" x14ac:dyDescent="0.2"/>
  <cols>
    <col min="1" max="1" width="17.5" style="5" customWidth="1"/>
    <col min="2" max="2" width="80.83203125" customWidth="1"/>
    <col min="3" max="3" width="15" customWidth="1"/>
    <col min="4" max="4" width="11.33203125" bestFit="1" customWidth="1"/>
    <col min="6" max="6" width="14.6640625" bestFit="1" customWidth="1"/>
    <col min="7" max="8" width="14.5" customWidth="1"/>
    <col min="9" max="9" width="42.5" style="7" customWidth="1"/>
    <col min="10" max="11" width="11.5" hidden="1" customWidth="1"/>
    <col min="12" max="12" width="14.83203125" hidden="1" customWidth="1"/>
    <col min="13" max="13" width="2.33203125" hidden="1" customWidth="1"/>
    <col min="14" max="14" width="4.1640625" hidden="1" customWidth="1"/>
    <col min="15" max="15" width="2.33203125" hidden="1" customWidth="1"/>
    <col min="16" max="16" width="6.5" hidden="1" customWidth="1"/>
    <col min="17" max="19" width="11.5" hidden="1" customWidth="1"/>
    <col min="20" max="20" width="9.6640625" hidden="1" customWidth="1"/>
    <col min="21" max="21" width="11.5" hidden="1" customWidth="1"/>
    <col min="22" max="29" width="11.5" customWidth="1"/>
  </cols>
  <sheetData>
    <row r="1" spans="1:20" ht="16" thickBot="1" x14ac:dyDescent="0.25">
      <c r="A1"/>
      <c r="I1" s="39" t="s">
        <v>35</v>
      </c>
    </row>
    <row r="2" spans="1:20" ht="16" thickBot="1" x14ac:dyDescent="0.25">
      <c r="A2" s="26" t="s">
        <v>36</v>
      </c>
      <c r="C2" t="s">
        <v>9</v>
      </c>
      <c r="D2" s="63"/>
      <c r="E2" s="64"/>
      <c r="F2" s="27"/>
      <c r="N2" s="28" t="s">
        <v>35</v>
      </c>
    </row>
    <row r="3" spans="1:20" ht="16" thickBot="1" x14ac:dyDescent="0.25">
      <c r="A3"/>
      <c r="H3" s="7"/>
    </row>
    <row r="4" spans="1:20" ht="16" x14ac:dyDescent="0.2">
      <c r="A4" s="11" t="s">
        <v>37</v>
      </c>
      <c r="B4" s="52"/>
      <c r="E4" s="6" t="s">
        <v>3</v>
      </c>
      <c r="I4"/>
      <c r="J4" s="30"/>
      <c r="K4" s="30"/>
      <c r="L4" s="31"/>
    </row>
    <row r="5" spans="1:20" ht="16" x14ac:dyDescent="0.2">
      <c r="A5" s="11" t="s">
        <v>10</v>
      </c>
      <c r="B5" s="3"/>
      <c r="C5" s="65">
        <f>PORTADA!D7</f>
        <v>1</v>
      </c>
      <c r="D5" s="65"/>
      <c r="E5" s="65"/>
      <c r="F5" s="65"/>
      <c r="I5"/>
    </row>
    <row r="6" spans="1:20" ht="21" x14ac:dyDescent="0.25">
      <c r="A6" s="11" t="s">
        <v>38</v>
      </c>
      <c r="B6" s="53">
        <f>TRUNC(D16+D25+D35+D42+D47,4)</f>
        <v>0</v>
      </c>
      <c r="C6" s="50"/>
      <c r="D6" s="51"/>
      <c r="I6"/>
    </row>
    <row r="7" spans="1:20" x14ac:dyDescent="0.2">
      <c r="A7"/>
      <c r="I7"/>
    </row>
    <row r="9" spans="1:20" x14ac:dyDescent="0.2">
      <c r="E9" s="54">
        <v>1</v>
      </c>
      <c r="F9" s="54">
        <v>0.65</v>
      </c>
      <c r="G9" s="54">
        <v>0.2</v>
      </c>
    </row>
    <row r="10" spans="1:20" ht="16" x14ac:dyDescent="0.2">
      <c r="A10" s="4">
        <v>1</v>
      </c>
      <c r="B10" s="1" t="s">
        <v>39</v>
      </c>
      <c r="C10" s="10">
        <v>1</v>
      </c>
      <c r="D10" s="1" t="s">
        <v>40</v>
      </c>
      <c r="E10" s="9" t="s">
        <v>41</v>
      </c>
      <c r="F10" s="9" t="s">
        <v>42</v>
      </c>
      <c r="G10" s="9" t="s">
        <v>43</v>
      </c>
      <c r="H10" s="9" t="s">
        <v>44</v>
      </c>
      <c r="I10" s="38"/>
      <c r="J10" s="1" t="s">
        <v>41</v>
      </c>
      <c r="K10" s="1" t="s">
        <v>45</v>
      </c>
      <c r="L10" s="1" t="s">
        <v>43</v>
      </c>
      <c r="P10" t="s">
        <v>46</v>
      </c>
      <c r="Q10">
        <v>1</v>
      </c>
      <c r="R10">
        <v>0.65</v>
      </c>
      <c r="S10">
        <v>0.2</v>
      </c>
      <c r="T10" t="s">
        <v>46</v>
      </c>
    </row>
    <row r="11" spans="1:20" ht="14.5" customHeight="1" x14ac:dyDescent="0.2">
      <c r="A11" s="2" t="s">
        <v>47</v>
      </c>
      <c r="B11" s="66" t="s">
        <v>48</v>
      </c>
      <c r="C11" s="66"/>
      <c r="D11" s="3">
        <f>$C$10*0.2*T11</f>
        <v>0</v>
      </c>
      <c r="I11" s="7" t="str">
        <f>IF(P11&gt;1,"ERROR, HAS MARCADO MÁS DE UN CHECK","")</f>
        <v/>
      </c>
      <c r="J11" t="b">
        <v>0</v>
      </c>
      <c r="K11" t="b">
        <v>0</v>
      </c>
      <c r="L11" t="b">
        <v>0</v>
      </c>
      <c r="M11">
        <f t="shared" ref="M11:O15" si="0">IF(J11=$N$48,1,0)</f>
        <v>0</v>
      </c>
      <c r="N11">
        <f t="shared" si="0"/>
        <v>0</v>
      </c>
      <c r="O11">
        <f t="shared" si="0"/>
        <v>0</v>
      </c>
      <c r="P11">
        <f>SUM(M11:O11)</f>
        <v>0</v>
      </c>
      <c r="Q11">
        <f>M11*Q$10</f>
        <v>0</v>
      </c>
      <c r="R11">
        <f t="shared" ref="R11:S11" si="1">N11*R$10</f>
        <v>0</v>
      </c>
      <c r="S11">
        <f t="shared" si="1"/>
        <v>0</v>
      </c>
      <c r="T11">
        <f>SUM(Q11:S11)</f>
        <v>0</v>
      </c>
    </row>
    <row r="12" spans="1:20" ht="29" customHeight="1" x14ac:dyDescent="0.2">
      <c r="A12" s="2" t="s">
        <v>49</v>
      </c>
      <c r="B12" s="66" t="s">
        <v>50</v>
      </c>
      <c r="C12" s="66"/>
      <c r="D12" s="3">
        <f>$C$10*0.2*T12</f>
        <v>0</v>
      </c>
      <c r="I12" s="7" t="str">
        <f t="shared" ref="I12:I46" si="2">IF(P12&gt;1,"ERROR, HAS MARCADO MÁS DE UN CHECK","")</f>
        <v/>
      </c>
      <c r="J12" t="b">
        <v>0</v>
      </c>
      <c r="K12" t="b">
        <v>0</v>
      </c>
      <c r="L12" t="b">
        <v>0</v>
      </c>
      <c r="M12">
        <f t="shared" si="0"/>
        <v>0</v>
      </c>
      <c r="N12">
        <f t="shared" si="0"/>
        <v>0</v>
      </c>
      <c r="O12">
        <f t="shared" si="0"/>
        <v>0</v>
      </c>
      <c r="P12">
        <f t="shared" ref="P12:P46" si="3">SUM(M12:O12)</f>
        <v>0</v>
      </c>
      <c r="Q12">
        <f t="shared" ref="Q12:Q46" si="4">M12*Q$10</f>
        <v>0</v>
      </c>
      <c r="R12">
        <f t="shared" ref="R12:R46" si="5">N12*R$10</f>
        <v>0</v>
      </c>
      <c r="S12">
        <f t="shared" ref="S12:S46" si="6">O12*S$10</f>
        <v>0</v>
      </c>
      <c r="T12">
        <f t="shared" ref="T12:T46" si="7">SUM(Q12:S12)</f>
        <v>0</v>
      </c>
    </row>
    <row r="13" spans="1:20" ht="18" customHeight="1" x14ac:dyDescent="0.2">
      <c r="A13" s="2" t="s">
        <v>51</v>
      </c>
      <c r="B13" s="66" t="s">
        <v>52</v>
      </c>
      <c r="C13" s="66"/>
      <c r="D13" s="3">
        <f>$C$10*0.2*T13</f>
        <v>0</v>
      </c>
      <c r="I13" s="7" t="str">
        <f t="shared" si="2"/>
        <v/>
      </c>
      <c r="J13" t="b">
        <v>0</v>
      </c>
      <c r="K13" t="b">
        <v>0</v>
      </c>
      <c r="L13" t="b">
        <v>0</v>
      </c>
      <c r="M13">
        <f t="shared" si="0"/>
        <v>0</v>
      </c>
      <c r="N13">
        <f t="shared" si="0"/>
        <v>0</v>
      </c>
      <c r="O13">
        <f t="shared" si="0"/>
        <v>0</v>
      </c>
      <c r="P13">
        <f t="shared" si="3"/>
        <v>0</v>
      </c>
      <c r="Q13">
        <f t="shared" si="4"/>
        <v>0</v>
      </c>
      <c r="R13">
        <f t="shared" si="5"/>
        <v>0</v>
      </c>
      <c r="S13">
        <f t="shared" si="6"/>
        <v>0</v>
      </c>
      <c r="T13">
        <f t="shared" si="7"/>
        <v>0</v>
      </c>
    </row>
    <row r="14" spans="1:20" ht="18" customHeight="1" x14ac:dyDescent="0.2">
      <c r="A14" s="2" t="s">
        <v>53</v>
      </c>
      <c r="B14" s="66" t="s">
        <v>54</v>
      </c>
      <c r="C14" s="66"/>
      <c r="D14" s="3">
        <f>$C$10*0.2*T14</f>
        <v>0</v>
      </c>
      <c r="I14" s="7" t="str">
        <f t="shared" si="2"/>
        <v/>
      </c>
      <c r="J14" t="b">
        <v>0</v>
      </c>
      <c r="K14" t="b">
        <v>0</v>
      </c>
      <c r="L14" t="b">
        <v>0</v>
      </c>
      <c r="M14">
        <f t="shared" si="0"/>
        <v>0</v>
      </c>
      <c r="N14">
        <f t="shared" si="0"/>
        <v>0</v>
      </c>
      <c r="O14">
        <f t="shared" si="0"/>
        <v>0</v>
      </c>
      <c r="P14">
        <f t="shared" si="3"/>
        <v>0</v>
      </c>
      <c r="Q14">
        <f t="shared" si="4"/>
        <v>0</v>
      </c>
      <c r="R14">
        <f t="shared" si="5"/>
        <v>0</v>
      </c>
      <c r="S14">
        <f t="shared" si="6"/>
        <v>0</v>
      </c>
      <c r="T14">
        <f t="shared" si="7"/>
        <v>0</v>
      </c>
    </row>
    <row r="15" spans="1:20" ht="14.5" customHeight="1" x14ac:dyDescent="0.2">
      <c r="A15" s="2" t="s">
        <v>55</v>
      </c>
      <c r="B15" s="66" t="s">
        <v>56</v>
      </c>
      <c r="C15" s="66"/>
      <c r="D15" s="3">
        <f>$C$10*0.2*T15</f>
        <v>0</v>
      </c>
      <c r="I15" s="7" t="str">
        <f t="shared" si="2"/>
        <v/>
      </c>
      <c r="J15" t="b">
        <v>0</v>
      </c>
      <c r="K15" t="b">
        <v>0</v>
      </c>
      <c r="L15" t="b">
        <v>0</v>
      </c>
      <c r="M15">
        <f t="shared" si="0"/>
        <v>0</v>
      </c>
      <c r="N15">
        <f t="shared" si="0"/>
        <v>0</v>
      </c>
      <c r="O15">
        <f t="shared" si="0"/>
        <v>0</v>
      </c>
      <c r="P15">
        <f t="shared" ref="P15" si="8">SUM(M15:O15)</f>
        <v>0</v>
      </c>
      <c r="Q15">
        <f t="shared" ref="Q15" si="9">M15*Q$10</f>
        <v>0</v>
      </c>
      <c r="R15">
        <f t="shared" ref="R15" si="10">N15*R$10</f>
        <v>0</v>
      </c>
      <c r="S15">
        <f t="shared" ref="S15" si="11">O15*S$10</f>
        <v>0</v>
      </c>
      <c r="T15">
        <f t="shared" si="7"/>
        <v>0</v>
      </c>
    </row>
    <row r="16" spans="1:20" ht="29" customHeight="1" x14ac:dyDescent="0.25">
      <c r="A16" s="2"/>
      <c r="B16" s="61" t="s">
        <v>40</v>
      </c>
      <c r="C16" s="61"/>
      <c r="D16" s="32">
        <f>SUM(D11:D15)</f>
        <v>0</v>
      </c>
      <c r="T16">
        <f t="shared" si="7"/>
        <v>0</v>
      </c>
    </row>
    <row r="17" spans="1:20" ht="16" x14ac:dyDescent="0.2">
      <c r="A17" s="4">
        <v>2</v>
      </c>
      <c r="B17" s="1" t="s">
        <v>57</v>
      </c>
      <c r="C17" s="10">
        <v>2</v>
      </c>
      <c r="D17" s="1" t="s">
        <v>40</v>
      </c>
      <c r="E17" s="9" t="s">
        <v>41</v>
      </c>
      <c r="F17" s="9" t="s">
        <v>42</v>
      </c>
      <c r="G17" s="9" t="s">
        <v>43</v>
      </c>
      <c r="H17" s="9" t="s">
        <v>44</v>
      </c>
      <c r="T17">
        <f t="shared" si="7"/>
        <v>0</v>
      </c>
    </row>
    <row r="18" spans="1:20" ht="14.5" customHeight="1" x14ac:dyDescent="0.2">
      <c r="A18" s="2" t="s">
        <v>58</v>
      </c>
      <c r="B18" s="67" t="s">
        <v>59</v>
      </c>
      <c r="C18" s="67"/>
      <c r="D18" s="3">
        <f>$C$17*0.2*T18</f>
        <v>0</v>
      </c>
      <c r="I18" s="7" t="str">
        <f t="shared" si="2"/>
        <v/>
      </c>
      <c r="J18" t="b">
        <v>0</v>
      </c>
      <c r="K18" t="b">
        <v>0</v>
      </c>
      <c r="L18" t="b">
        <v>0</v>
      </c>
      <c r="M18">
        <f t="shared" ref="M18:O19" si="12">IF(J18=$N$48,1,0)</f>
        <v>0</v>
      </c>
      <c r="N18">
        <f t="shared" si="12"/>
        <v>0</v>
      </c>
      <c r="O18">
        <f t="shared" si="12"/>
        <v>0</v>
      </c>
      <c r="P18">
        <f t="shared" si="3"/>
        <v>0</v>
      </c>
      <c r="Q18">
        <f t="shared" si="4"/>
        <v>0</v>
      </c>
      <c r="R18">
        <f t="shared" si="5"/>
        <v>0</v>
      </c>
      <c r="S18">
        <f t="shared" si="6"/>
        <v>0</v>
      </c>
      <c r="T18">
        <f t="shared" si="7"/>
        <v>0</v>
      </c>
    </row>
    <row r="19" spans="1:20" ht="29" customHeight="1" x14ac:dyDescent="0.2">
      <c r="A19" s="2" t="s">
        <v>60</v>
      </c>
      <c r="B19" s="67" t="s">
        <v>61</v>
      </c>
      <c r="C19" s="67"/>
      <c r="D19" s="3">
        <f>$C$17*0.2*T19</f>
        <v>0</v>
      </c>
      <c r="I19" s="7" t="str">
        <f t="shared" si="2"/>
        <v/>
      </c>
      <c r="J19" t="b">
        <v>0</v>
      </c>
      <c r="K19" t="b">
        <v>0</v>
      </c>
      <c r="L19" t="b">
        <v>0</v>
      </c>
      <c r="M19">
        <f t="shared" si="12"/>
        <v>0</v>
      </c>
      <c r="N19">
        <f t="shared" si="12"/>
        <v>0</v>
      </c>
      <c r="O19">
        <f t="shared" si="12"/>
        <v>0</v>
      </c>
      <c r="P19">
        <f t="shared" si="3"/>
        <v>0</v>
      </c>
      <c r="Q19">
        <f t="shared" si="4"/>
        <v>0</v>
      </c>
      <c r="R19">
        <f t="shared" si="5"/>
        <v>0</v>
      </c>
      <c r="S19">
        <f t="shared" si="6"/>
        <v>0</v>
      </c>
      <c r="T19">
        <f t="shared" si="7"/>
        <v>0</v>
      </c>
    </row>
    <row r="20" spans="1:20" ht="14.5" customHeight="1" x14ac:dyDescent="0.2">
      <c r="A20" s="2" t="s">
        <v>62</v>
      </c>
      <c r="B20" s="67" t="s">
        <v>63</v>
      </c>
      <c r="C20" s="67"/>
      <c r="D20" s="33">
        <f>C21+C22</f>
        <v>0</v>
      </c>
      <c r="Q20">
        <f t="shared" si="4"/>
        <v>0</v>
      </c>
      <c r="R20">
        <f t="shared" si="5"/>
        <v>0</v>
      </c>
      <c r="S20">
        <f t="shared" si="6"/>
        <v>0</v>
      </c>
      <c r="T20">
        <f t="shared" si="7"/>
        <v>0</v>
      </c>
    </row>
    <row r="21" spans="1:20" ht="14.5" customHeight="1" x14ac:dyDescent="0.2">
      <c r="A21" s="2" t="s">
        <v>64</v>
      </c>
      <c r="B21" s="8" t="s">
        <v>65</v>
      </c>
      <c r="C21" s="29">
        <f>$C$17*0.2*T21/2</f>
        <v>0</v>
      </c>
      <c r="D21" s="35"/>
      <c r="I21" s="7" t="str">
        <f t="shared" si="2"/>
        <v/>
      </c>
      <c r="J21" t="b">
        <v>0</v>
      </c>
      <c r="K21" t="b">
        <v>0</v>
      </c>
      <c r="L21" t="b">
        <v>0</v>
      </c>
      <c r="M21">
        <f t="shared" ref="M21:O24" si="13">IF(J21=$N$48,1,0)</f>
        <v>0</v>
      </c>
      <c r="N21">
        <f t="shared" si="13"/>
        <v>0</v>
      </c>
      <c r="O21">
        <f t="shared" si="13"/>
        <v>0</v>
      </c>
      <c r="P21">
        <f t="shared" si="3"/>
        <v>0</v>
      </c>
      <c r="Q21">
        <f t="shared" si="4"/>
        <v>0</v>
      </c>
      <c r="R21">
        <f t="shared" si="5"/>
        <v>0</v>
      </c>
      <c r="S21">
        <f t="shared" si="6"/>
        <v>0</v>
      </c>
      <c r="T21">
        <f t="shared" si="7"/>
        <v>0</v>
      </c>
    </row>
    <row r="22" spans="1:20" ht="14.5" customHeight="1" x14ac:dyDescent="0.2">
      <c r="A22" s="2" t="s">
        <v>66</v>
      </c>
      <c r="B22" s="8" t="s">
        <v>67</v>
      </c>
      <c r="C22" s="29">
        <f>$C$17*0.2*T22/2</f>
        <v>0</v>
      </c>
      <c r="D22" s="36"/>
      <c r="I22" s="7" t="str">
        <f t="shared" si="2"/>
        <v/>
      </c>
      <c r="J22" t="b">
        <v>0</v>
      </c>
      <c r="K22" t="b">
        <v>0</v>
      </c>
      <c r="L22" t="b">
        <v>0</v>
      </c>
      <c r="M22">
        <f t="shared" si="13"/>
        <v>0</v>
      </c>
      <c r="N22">
        <f t="shared" si="13"/>
        <v>0</v>
      </c>
      <c r="O22">
        <f t="shared" si="13"/>
        <v>0</v>
      </c>
      <c r="P22">
        <f t="shared" si="3"/>
        <v>0</v>
      </c>
      <c r="Q22">
        <f t="shared" si="4"/>
        <v>0</v>
      </c>
      <c r="R22">
        <f t="shared" si="5"/>
        <v>0</v>
      </c>
      <c r="S22">
        <f t="shared" si="6"/>
        <v>0</v>
      </c>
      <c r="T22">
        <f t="shared" si="7"/>
        <v>0</v>
      </c>
    </row>
    <row r="23" spans="1:20" ht="14.5" customHeight="1" x14ac:dyDescent="0.2">
      <c r="A23" s="2" t="s">
        <v>68</v>
      </c>
      <c r="B23" s="67" t="s">
        <v>69</v>
      </c>
      <c r="C23" s="67"/>
      <c r="D23" s="34">
        <f>$C$17*0.2*T23</f>
        <v>0</v>
      </c>
      <c r="I23" s="7" t="str">
        <f t="shared" si="2"/>
        <v/>
      </c>
      <c r="J23" t="b">
        <v>0</v>
      </c>
      <c r="K23" t="b">
        <v>0</v>
      </c>
      <c r="L23" t="b">
        <v>0</v>
      </c>
      <c r="M23">
        <f t="shared" si="13"/>
        <v>0</v>
      </c>
      <c r="N23">
        <f t="shared" si="13"/>
        <v>0</v>
      </c>
      <c r="O23">
        <f t="shared" si="13"/>
        <v>0</v>
      </c>
      <c r="P23">
        <f t="shared" si="3"/>
        <v>0</v>
      </c>
      <c r="Q23">
        <f t="shared" si="4"/>
        <v>0</v>
      </c>
      <c r="R23">
        <f t="shared" si="5"/>
        <v>0</v>
      </c>
      <c r="S23">
        <f t="shared" si="6"/>
        <v>0</v>
      </c>
      <c r="T23">
        <f t="shared" si="7"/>
        <v>0</v>
      </c>
    </row>
    <row r="24" spans="1:20" ht="14.5" customHeight="1" x14ac:dyDescent="0.2">
      <c r="A24" s="2" t="s">
        <v>70</v>
      </c>
      <c r="B24" s="67" t="s">
        <v>71</v>
      </c>
      <c r="C24" s="67"/>
      <c r="D24" s="3">
        <f>$C$17*0.2*T24</f>
        <v>0</v>
      </c>
      <c r="I24" s="7" t="str">
        <f t="shared" si="2"/>
        <v/>
      </c>
      <c r="J24" t="b">
        <v>0</v>
      </c>
      <c r="K24" t="b">
        <v>0</v>
      </c>
      <c r="L24" t="b">
        <v>0</v>
      </c>
      <c r="M24">
        <f t="shared" si="13"/>
        <v>0</v>
      </c>
      <c r="N24">
        <f t="shared" si="13"/>
        <v>0</v>
      </c>
      <c r="O24">
        <f t="shared" si="13"/>
        <v>0</v>
      </c>
      <c r="P24">
        <f t="shared" si="3"/>
        <v>0</v>
      </c>
      <c r="Q24">
        <f t="shared" si="4"/>
        <v>0</v>
      </c>
      <c r="R24">
        <f t="shared" si="5"/>
        <v>0</v>
      </c>
      <c r="S24">
        <f t="shared" si="6"/>
        <v>0</v>
      </c>
      <c r="T24">
        <f t="shared" si="7"/>
        <v>0</v>
      </c>
    </row>
    <row r="25" spans="1:20" ht="29" customHeight="1" x14ac:dyDescent="0.25">
      <c r="A25" s="2"/>
      <c r="B25" s="61" t="s">
        <v>40</v>
      </c>
      <c r="C25" s="61"/>
      <c r="D25" s="32">
        <f>SUM(D18:D24)</f>
        <v>0</v>
      </c>
      <c r="T25">
        <f t="shared" si="7"/>
        <v>0</v>
      </c>
    </row>
    <row r="26" spans="1:20" ht="16" x14ac:dyDescent="0.2">
      <c r="A26" s="4">
        <v>3</v>
      </c>
      <c r="B26" s="1" t="s">
        <v>72</v>
      </c>
      <c r="C26" s="10">
        <v>1.5</v>
      </c>
      <c r="D26" s="1" t="s">
        <v>40</v>
      </c>
      <c r="E26" s="9" t="s">
        <v>41</v>
      </c>
      <c r="F26" s="9" t="s">
        <v>42</v>
      </c>
      <c r="G26" s="9" t="s">
        <v>43</v>
      </c>
      <c r="H26" s="9" t="s">
        <v>44</v>
      </c>
      <c r="T26">
        <f t="shared" si="7"/>
        <v>0</v>
      </c>
    </row>
    <row r="27" spans="1:20" ht="14.5" customHeight="1" x14ac:dyDescent="0.2">
      <c r="A27" s="2" t="s">
        <v>73</v>
      </c>
      <c r="B27" s="66" t="s">
        <v>74</v>
      </c>
      <c r="C27" s="66"/>
      <c r="D27" s="3">
        <f>IF((C28+C29+C30)&gt;0.6,0.6,(C28+C29+C30))</f>
        <v>0</v>
      </c>
      <c r="T27">
        <f t="shared" si="7"/>
        <v>0</v>
      </c>
    </row>
    <row r="28" spans="1:20" ht="14.5" customHeight="1" x14ac:dyDescent="0.2">
      <c r="A28" s="2" t="s">
        <v>75</v>
      </c>
      <c r="B28" s="8" t="s">
        <v>76</v>
      </c>
      <c r="C28" s="3">
        <f>$C$26*0.2*T28</f>
        <v>0</v>
      </c>
      <c r="D28" s="35"/>
      <c r="I28" s="7" t="str">
        <f t="shared" si="2"/>
        <v/>
      </c>
      <c r="J28" t="b">
        <v>0</v>
      </c>
      <c r="K28" t="b">
        <v>0</v>
      </c>
      <c r="L28" t="b">
        <v>0</v>
      </c>
      <c r="M28">
        <f t="shared" ref="M28:O34" si="14">IF(J28=$N$48,1,0)</f>
        <v>0</v>
      </c>
      <c r="N28">
        <f t="shared" si="14"/>
        <v>0</v>
      </c>
      <c r="O28">
        <f t="shared" si="14"/>
        <v>0</v>
      </c>
      <c r="P28">
        <f t="shared" si="3"/>
        <v>0</v>
      </c>
      <c r="Q28">
        <f t="shared" si="4"/>
        <v>0</v>
      </c>
      <c r="R28">
        <f t="shared" si="5"/>
        <v>0</v>
      </c>
      <c r="S28">
        <f t="shared" si="6"/>
        <v>0</v>
      </c>
      <c r="T28">
        <f t="shared" si="7"/>
        <v>0</v>
      </c>
    </row>
    <row r="29" spans="1:20" ht="14.5" customHeight="1" x14ac:dyDescent="0.2">
      <c r="A29" s="2" t="s">
        <v>77</v>
      </c>
      <c r="B29" s="8" t="s">
        <v>78</v>
      </c>
      <c r="C29" s="3">
        <f>$C$26*0.2*T29</f>
        <v>0</v>
      </c>
      <c r="D29" s="37"/>
      <c r="I29" s="7" t="str">
        <f t="shared" si="2"/>
        <v/>
      </c>
      <c r="J29" t="b">
        <v>0</v>
      </c>
      <c r="K29" t="b">
        <v>0</v>
      </c>
      <c r="L29" t="b">
        <v>0</v>
      </c>
      <c r="M29">
        <f t="shared" si="14"/>
        <v>0</v>
      </c>
      <c r="N29">
        <f t="shared" si="14"/>
        <v>0</v>
      </c>
      <c r="O29">
        <f t="shared" si="14"/>
        <v>0</v>
      </c>
      <c r="P29">
        <f t="shared" si="3"/>
        <v>0</v>
      </c>
      <c r="Q29">
        <f t="shared" si="4"/>
        <v>0</v>
      </c>
      <c r="R29">
        <f t="shared" si="5"/>
        <v>0</v>
      </c>
      <c r="S29">
        <f t="shared" si="6"/>
        <v>0</v>
      </c>
      <c r="T29">
        <f t="shared" si="7"/>
        <v>0</v>
      </c>
    </row>
    <row r="30" spans="1:20" ht="14.5" customHeight="1" x14ac:dyDescent="0.2">
      <c r="A30" s="2" t="s">
        <v>79</v>
      </c>
      <c r="B30" s="8" t="s">
        <v>80</v>
      </c>
      <c r="C30" s="3">
        <f>$C$26*0.2*T30</f>
        <v>0</v>
      </c>
      <c r="D30" s="36"/>
      <c r="I30" s="7" t="str">
        <f t="shared" si="2"/>
        <v/>
      </c>
      <c r="J30" t="b">
        <v>0</v>
      </c>
      <c r="K30" t="b">
        <v>0</v>
      </c>
      <c r="L30" t="b">
        <v>0</v>
      </c>
      <c r="M30">
        <f t="shared" si="14"/>
        <v>0</v>
      </c>
      <c r="N30">
        <f t="shared" si="14"/>
        <v>0</v>
      </c>
      <c r="O30">
        <f t="shared" si="14"/>
        <v>0</v>
      </c>
      <c r="P30">
        <f t="shared" si="3"/>
        <v>0</v>
      </c>
      <c r="Q30">
        <f t="shared" si="4"/>
        <v>0</v>
      </c>
      <c r="R30">
        <f t="shared" si="5"/>
        <v>0</v>
      </c>
      <c r="S30">
        <f t="shared" si="6"/>
        <v>0</v>
      </c>
      <c r="T30">
        <f t="shared" si="7"/>
        <v>0</v>
      </c>
    </row>
    <row r="31" spans="1:20" ht="14.5" customHeight="1" x14ac:dyDescent="0.2">
      <c r="A31" s="2" t="s">
        <v>81</v>
      </c>
      <c r="B31" s="67" t="s">
        <v>82</v>
      </c>
      <c r="C31" s="67"/>
      <c r="D31" s="3">
        <f>$C$26*0.2*T31</f>
        <v>0</v>
      </c>
      <c r="I31" s="7" t="str">
        <f t="shared" si="2"/>
        <v/>
      </c>
      <c r="J31" t="b">
        <v>0</v>
      </c>
      <c r="K31" t="b">
        <v>0</v>
      </c>
      <c r="L31" t="b">
        <v>0</v>
      </c>
      <c r="M31">
        <f t="shared" si="14"/>
        <v>0</v>
      </c>
      <c r="N31">
        <f t="shared" si="14"/>
        <v>0</v>
      </c>
      <c r="O31">
        <f t="shared" si="14"/>
        <v>0</v>
      </c>
      <c r="P31">
        <f t="shared" si="3"/>
        <v>0</v>
      </c>
      <c r="Q31">
        <f t="shared" si="4"/>
        <v>0</v>
      </c>
      <c r="R31">
        <f t="shared" si="5"/>
        <v>0</v>
      </c>
      <c r="S31">
        <f t="shared" si="6"/>
        <v>0</v>
      </c>
      <c r="T31">
        <f t="shared" si="7"/>
        <v>0</v>
      </c>
    </row>
    <row r="32" spans="1:20" ht="14.5" customHeight="1" x14ac:dyDescent="0.2">
      <c r="A32" s="2" t="s">
        <v>83</v>
      </c>
      <c r="B32" s="68" t="s">
        <v>84</v>
      </c>
      <c r="C32" s="68"/>
      <c r="D32" s="3">
        <f>$C$26*0.2*T32</f>
        <v>0</v>
      </c>
      <c r="I32" s="7" t="str">
        <f t="shared" si="2"/>
        <v/>
      </c>
      <c r="J32" t="b">
        <v>0</v>
      </c>
      <c r="K32" t="b">
        <v>0</v>
      </c>
      <c r="L32" t="b">
        <v>0</v>
      </c>
      <c r="M32">
        <f t="shared" si="14"/>
        <v>0</v>
      </c>
      <c r="N32">
        <f t="shared" si="14"/>
        <v>0</v>
      </c>
      <c r="O32">
        <f t="shared" si="14"/>
        <v>0</v>
      </c>
      <c r="P32">
        <f t="shared" si="3"/>
        <v>0</v>
      </c>
      <c r="Q32">
        <f t="shared" si="4"/>
        <v>0</v>
      </c>
      <c r="R32">
        <f t="shared" si="5"/>
        <v>0</v>
      </c>
      <c r="S32">
        <f t="shared" si="6"/>
        <v>0</v>
      </c>
      <c r="T32">
        <f t="shared" si="7"/>
        <v>0</v>
      </c>
    </row>
    <row r="33" spans="1:20" ht="14.5" customHeight="1" x14ac:dyDescent="0.2">
      <c r="A33" s="2" t="s">
        <v>85</v>
      </c>
      <c r="B33" s="67" t="s">
        <v>86</v>
      </c>
      <c r="C33" s="67"/>
      <c r="D33" s="3">
        <f>$C$26*0.2*T33/2</f>
        <v>0</v>
      </c>
      <c r="I33" s="7" t="str">
        <f t="shared" si="2"/>
        <v/>
      </c>
      <c r="J33" t="b">
        <v>0</v>
      </c>
      <c r="K33" t="b">
        <v>0</v>
      </c>
      <c r="L33" t="b">
        <v>0</v>
      </c>
      <c r="M33">
        <f t="shared" si="14"/>
        <v>0</v>
      </c>
      <c r="N33">
        <f t="shared" si="14"/>
        <v>0</v>
      </c>
      <c r="O33">
        <f t="shared" si="14"/>
        <v>0</v>
      </c>
      <c r="P33">
        <f t="shared" si="3"/>
        <v>0</v>
      </c>
      <c r="Q33">
        <f t="shared" si="4"/>
        <v>0</v>
      </c>
      <c r="R33">
        <f t="shared" si="5"/>
        <v>0</v>
      </c>
      <c r="S33">
        <f t="shared" si="6"/>
        <v>0</v>
      </c>
      <c r="T33">
        <f t="shared" si="7"/>
        <v>0</v>
      </c>
    </row>
    <row r="34" spans="1:20" ht="14.5" customHeight="1" x14ac:dyDescent="0.2">
      <c r="A34" s="2" t="s">
        <v>87</v>
      </c>
      <c r="B34" s="67" t="s">
        <v>88</v>
      </c>
      <c r="C34" s="67"/>
      <c r="D34" s="3">
        <f>$C$26*0.2*T34/2</f>
        <v>0</v>
      </c>
      <c r="I34" s="7" t="str">
        <f t="shared" si="2"/>
        <v/>
      </c>
      <c r="J34" t="b">
        <v>0</v>
      </c>
      <c r="K34" t="b">
        <v>0</v>
      </c>
      <c r="L34" t="b">
        <v>0</v>
      </c>
      <c r="M34">
        <f t="shared" si="14"/>
        <v>0</v>
      </c>
      <c r="N34">
        <f t="shared" si="14"/>
        <v>0</v>
      </c>
      <c r="O34">
        <f t="shared" si="14"/>
        <v>0</v>
      </c>
      <c r="P34">
        <f t="shared" si="3"/>
        <v>0</v>
      </c>
      <c r="Q34">
        <f t="shared" si="4"/>
        <v>0</v>
      </c>
      <c r="R34">
        <f t="shared" si="5"/>
        <v>0</v>
      </c>
      <c r="S34">
        <f t="shared" si="6"/>
        <v>0</v>
      </c>
      <c r="T34">
        <f t="shared" si="7"/>
        <v>0</v>
      </c>
    </row>
    <row r="35" spans="1:20" ht="20.5" customHeight="1" x14ac:dyDescent="0.25">
      <c r="A35" s="2"/>
      <c r="B35" s="61" t="s">
        <v>40</v>
      </c>
      <c r="C35" s="61"/>
      <c r="D35" s="32">
        <f>SUM(D27:D34)</f>
        <v>0</v>
      </c>
      <c r="T35">
        <f t="shared" si="7"/>
        <v>0</v>
      </c>
    </row>
    <row r="36" spans="1:20" ht="16" x14ac:dyDescent="0.2">
      <c r="A36" s="4">
        <v>4</v>
      </c>
      <c r="B36" s="1" t="s">
        <v>89</v>
      </c>
      <c r="C36" s="10">
        <v>3</v>
      </c>
      <c r="D36" s="1" t="s">
        <v>40</v>
      </c>
      <c r="E36" s="9" t="s">
        <v>41</v>
      </c>
      <c r="F36" s="9" t="s">
        <v>42</v>
      </c>
      <c r="G36" s="9" t="s">
        <v>43</v>
      </c>
      <c r="H36" s="9" t="s">
        <v>44</v>
      </c>
      <c r="T36">
        <f t="shared" si="7"/>
        <v>0</v>
      </c>
    </row>
    <row r="37" spans="1:20" ht="14.5" customHeight="1" x14ac:dyDescent="0.2">
      <c r="A37" s="2" t="s">
        <v>90</v>
      </c>
      <c r="B37" s="67" t="s">
        <v>91</v>
      </c>
      <c r="C37" s="67"/>
      <c r="D37" s="3">
        <f>$C$36*0.2*T37</f>
        <v>0</v>
      </c>
      <c r="I37" s="7" t="str">
        <f t="shared" si="2"/>
        <v/>
      </c>
      <c r="J37" t="b">
        <v>0</v>
      </c>
      <c r="K37" t="b">
        <v>0</v>
      </c>
      <c r="L37" t="b">
        <v>0</v>
      </c>
      <c r="M37">
        <f t="shared" ref="M37:O41" si="15">IF(J37=$N$48,1,0)</f>
        <v>0</v>
      </c>
      <c r="N37">
        <f t="shared" si="15"/>
        <v>0</v>
      </c>
      <c r="O37">
        <f t="shared" si="15"/>
        <v>0</v>
      </c>
      <c r="P37">
        <f t="shared" si="3"/>
        <v>0</v>
      </c>
      <c r="Q37">
        <f t="shared" si="4"/>
        <v>0</v>
      </c>
      <c r="R37">
        <f t="shared" si="5"/>
        <v>0</v>
      </c>
      <c r="S37">
        <f t="shared" si="6"/>
        <v>0</v>
      </c>
      <c r="T37">
        <f t="shared" si="7"/>
        <v>0</v>
      </c>
    </row>
    <row r="38" spans="1:20" ht="14.5" customHeight="1" x14ac:dyDescent="0.2">
      <c r="A38" s="2" t="s">
        <v>92</v>
      </c>
      <c r="B38" s="67" t="s">
        <v>93</v>
      </c>
      <c r="C38" s="67"/>
      <c r="D38" s="3">
        <f>$C$36*0.2*T38</f>
        <v>0</v>
      </c>
      <c r="I38" s="7" t="str">
        <f t="shared" si="2"/>
        <v/>
      </c>
      <c r="J38" t="b">
        <v>0</v>
      </c>
      <c r="K38" t="b">
        <v>0</v>
      </c>
      <c r="L38" t="b">
        <v>0</v>
      </c>
      <c r="M38">
        <f t="shared" si="15"/>
        <v>0</v>
      </c>
      <c r="N38">
        <f t="shared" si="15"/>
        <v>0</v>
      </c>
      <c r="O38">
        <f t="shared" si="15"/>
        <v>0</v>
      </c>
      <c r="P38">
        <f t="shared" si="3"/>
        <v>0</v>
      </c>
      <c r="Q38">
        <f t="shared" si="4"/>
        <v>0</v>
      </c>
      <c r="R38">
        <f t="shared" si="5"/>
        <v>0</v>
      </c>
      <c r="S38">
        <f t="shared" si="6"/>
        <v>0</v>
      </c>
      <c r="T38">
        <f t="shared" si="7"/>
        <v>0</v>
      </c>
    </row>
    <row r="39" spans="1:20" ht="14.5" customHeight="1" x14ac:dyDescent="0.2">
      <c r="A39" s="2" t="s">
        <v>94</v>
      </c>
      <c r="B39" s="67" t="s">
        <v>95</v>
      </c>
      <c r="C39" s="67"/>
      <c r="D39" s="3">
        <f>$C$36*0.2*T39</f>
        <v>0</v>
      </c>
      <c r="I39" s="7" t="str">
        <f t="shared" si="2"/>
        <v/>
      </c>
      <c r="J39" t="b">
        <v>0</v>
      </c>
      <c r="K39" t="b">
        <v>0</v>
      </c>
      <c r="L39" t="b">
        <v>0</v>
      </c>
      <c r="M39">
        <f t="shared" si="15"/>
        <v>0</v>
      </c>
      <c r="N39">
        <f t="shared" si="15"/>
        <v>0</v>
      </c>
      <c r="O39">
        <f t="shared" si="15"/>
        <v>0</v>
      </c>
      <c r="P39">
        <f t="shared" si="3"/>
        <v>0</v>
      </c>
      <c r="Q39">
        <f t="shared" si="4"/>
        <v>0</v>
      </c>
      <c r="R39">
        <f t="shared" si="5"/>
        <v>0</v>
      </c>
      <c r="S39">
        <f t="shared" si="6"/>
        <v>0</v>
      </c>
      <c r="T39">
        <f t="shared" si="7"/>
        <v>0</v>
      </c>
    </row>
    <row r="40" spans="1:20" ht="14.5" customHeight="1" x14ac:dyDescent="0.2">
      <c r="A40" s="2" t="s">
        <v>96</v>
      </c>
      <c r="B40" s="67" t="s">
        <v>97</v>
      </c>
      <c r="C40" s="67"/>
      <c r="D40" s="3">
        <f>$C$36*0.2*T40</f>
        <v>0</v>
      </c>
      <c r="I40" s="7" t="str">
        <f t="shared" si="2"/>
        <v/>
      </c>
      <c r="J40" t="b">
        <v>0</v>
      </c>
      <c r="K40" t="b">
        <v>0</v>
      </c>
      <c r="L40" t="b">
        <v>0</v>
      </c>
      <c r="M40">
        <f t="shared" si="15"/>
        <v>0</v>
      </c>
      <c r="N40">
        <f t="shared" si="15"/>
        <v>0</v>
      </c>
      <c r="O40">
        <f t="shared" si="15"/>
        <v>0</v>
      </c>
      <c r="P40">
        <f t="shared" si="3"/>
        <v>0</v>
      </c>
      <c r="Q40">
        <f t="shared" si="4"/>
        <v>0</v>
      </c>
      <c r="R40">
        <f t="shared" si="5"/>
        <v>0</v>
      </c>
      <c r="S40">
        <f t="shared" si="6"/>
        <v>0</v>
      </c>
      <c r="T40">
        <f t="shared" si="7"/>
        <v>0</v>
      </c>
    </row>
    <row r="41" spans="1:20" ht="14.5" customHeight="1" x14ac:dyDescent="0.2">
      <c r="A41" s="2" t="s">
        <v>98</v>
      </c>
      <c r="B41" s="67" t="s">
        <v>99</v>
      </c>
      <c r="C41" s="67"/>
      <c r="D41" s="3">
        <f>$C$36*0.2*T41</f>
        <v>0</v>
      </c>
      <c r="I41" s="7" t="str">
        <f t="shared" si="2"/>
        <v/>
      </c>
      <c r="J41" t="b">
        <v>0</v>
      </c>
      <c r="K41" t="b">
        <v>0</v>
      </c>
      <c r="L41" t="b">
        <v>0</v>
      </c>
      <c r="M41">
        <f t="shared" si="15"/>
        <v>0</v>
      </c>
      <c r="N41">
        <f t="shared" si="15"/>
        <v>0</v>
      </c>
      <c r="O41">
        <f t="shared" si="15"/>
        <v>0</v>
      </c>
      <c r="P41">
        <f t="shared" si="3"/>
        <v>0</v>
      </c>
      <c r="Q41">
        <f t="shared" si="4"/>
        <v>0</v>
      </c>
      <c r="R41">
        <f t="shared" si="5"/>
        <v>0</v>
      </c>
      <c r="S41">
        <f t="shared" si="6"/>
        <v>0</v>
      </c>
      <c r="T41">
        <f t="shared" si="7"/>
        <v>0</v>
      </c>
    </row>
    <row r="42" spans="1:20" ht="21.5" customHeight="1" x14ac:dyDescent="0.25">
      <c r="A42" s="2"/>
      <c r="B42" s="61" t="s">
        <v>40</v>
      </c>
      <c r="C42" s="61"/>
      <c r="D42" s="32">
        <f>SUM(D37:D41)</f>
        <v>0</v>
      </c>
      <c r="T42">
        <f t="shared" si="7"/>
        <v>0</v>
      </c>
    </row>
    <row r="43" spans="1:20" ht="16" x14ac:dyDescent="0.2">
      <c r="A43" s="4">
        <v>5</v>
      </c>
      <c r="B43" s="1" t="s">
        <v>100</v>
      </c>
      <c r="C43" s="10">
        <v>2.5</v>
      </c>
      <c r="D43" s="1" t="s">
        <v>40</v>
      </c>
      <c r="E43" s="9" t="s">
        <v>41</v>
      </c>
      <c r="F43" s="9" t="s">
        <v>42</v>
      </c>
      <c r="G43" s="9" t="s">
        <v>43</v>
      </c>
      <c r="H43" s="9" t="s">
        <v>44</v>
      </c>
      <c r="T43">
        <f t="shared" si="7"/>
        <v>0</v>
      </c>
    </row>
    <row r="44" spans="1:20" ht="29" customHeight="1" x14ac:dyDescent="0.2">
      <c r="A44" s="2" t="s">
        <v>101</v>
      </c>
      <c r="B44" s="66" t="s">
        <v>102</v>
      </c>
      <c r="C44" s="66"/>
      <c r="D44" s="3">
        <f>$C$43*T44/3</f>
        <v>0</v>
      </c>
      <c r="I44" s="7" t="str">
        <f t="shared" si="2"/>
        <v/>
      </c>
      <c r="J44" t="b">
        <v>0</v>
      </c>
      <c r="K44" t="b">
        <v>0</v>
      </c>
      <c r="L44" t="b">
        <v>0</v>
      </c>
      <c r="M44">
        <f t="shared" ref="M44:O46" si="16">IF(J44=$N$48,1,0)</f>
        <v>0</v>
      </c>
      <c r="N44">
        <f t="shared" si="16"/>
        <v>0</v>
      </c>
      <c r="O44">
        <f t="shared" si="16"/>
        <v>0</v>
      </c>
      <c r="P44">
        <f t="shared" si="3"/>
        <v>0</v>
      </c>
      <c r="Q44">
        <f t="shared" si="4"/>
        <v>0</v>
      </c>
      <c r="R44">
        <f t="shared" si="5"/>
        <v>0</v>
      </c>
      <c r="S44">
        <f t="shared" si="6"/>
        <v>0</v>
      </c>
      <c r="T44">
        <f t="shared" si="7"/>
        <v>0</v>
      </c>
    </row>
    <row r="45" spans="1:20" ht="29" customHeight="1" x14ac:dyDescent="0.2">
      <c r="A45" s="2" t="s">
        <v>103</v>
      </c>
      <c r="B45" s="66" t="s">
        <v>104</v>
      </c>
      <c r="C45" s="66"/>
      <c r="D45" s="3">
        <f>$C$43*T45/3</f>
        <v>0</v>
      </c>
      <c r="I45" s="7" t="str">
        <f t="shared" si="2"/>
        <v/>
      </c>
      <c r="J45" t="b">
        <v>0</v>
      </c>
      <c r="K45" t="b">
        <v>0</v>
      </c>
      <c r="L45" t="b">
        <v>0</v>
      </c>
      <c r="M45">
        <f t="shared" si="16"/>
        <v>0</v>
      </c>
      <c r="N45">
        <f t="shared" si="16"/>
        <v>0</v>
      </c>
      <c r="O45">
        <f t="shared" si="16"/>
        <v>0</v>
      </c>
      <c r="P45">
        <f t="shared" si="3"/>
        <v>0</v>
      </c>
      <c r="Q45">
        <f t="shared" si="4"/>
        <v>0</v>
      </c>
      <c r="R45">
        <f t="shared" si="5"/>
        <v>0</v>
      </c>
      <c r="S45">
        <f t="shared" si="6"/>
        <v>0</v>
      </c>
      <c r="T45">
        <f t="shared" si="7"/>
        <v>0</v>
      </c>
    </row>
    <row r="46" spans="1:20" ht="29" customHeight="1" x14ac:dyDescent="0.2">
      <c r="A46" s="2" t="s">
        <v>105</v>
      </c>
      <c r="B46" s="66" t="s">
        <v>106</v>
      </c>
      <c r="C46" s="66"/>
      <c r="D46" s="3">
        <f>$C$43*T46/3</f>
        <v>0</v>
      </c>
      <c r="I46" s="7" t="str">
        <f t="shared" si="2"/>
        <v/>
      </c>
      <c r="J46" t="b">
        <v>0</v>
      </c>
      <c r="K46" t="b">
        <v>0</v>
      </c>
      <c r="L46" t="b">
        <v>0</v>
      </c>
      <c r="M46">
        <f t="shared" si="16"/>
        <v>0</v>
      </c>
      <c r="N46">
        <f t="shared" si="16"/>
        <v>0</v>
      </c>
      <c r="O46">
        <f t="shared" si="16"/>
        <v>0</v>
      </c>
      <c r="P46">
        <f t="shared" si="3"/>
        <v>0</v>
      </c>
      <c r="Q46">
        <f t="shared" si="4"/>
        <v>0</v>
      </c>
      <c r="R46">
        <f t="shared" si="5"/>
        <v>0</v>
      </c>
      <c r="S46">
        <f t="shared" si="6"/>
        <v>0</v>
      </c>
      <c r="T46">
        <f t="shared" si="7"/>
        <v>0</v>
      </c>
    </row>
    <row r="47" spans="1:20" ht="22" thickBot="1" x14ac:dyDescent="0.3">
      <c r="A47" s="2"/>
      <c r="B47" s="62" t="s">
        <v>40</v>
      </c>
      <c r="C47" s="62"/>
      <c r="D47" s="40">
        <f>SUM(D44:D46)</f>
        <v>0</v>
      </c>
    </row>
    <row r="48" spans="1:20" ht="29" x14ac:dyDescent="0.35">
      <c r="B48" s="49" t="s">
        <v>107</v>
      </c>
      <c r="C48" s="41"/>
      <c r="D48" s="41"/>
      <c r="E48" s="42"/>
      <c r="N48" t="b">
        <v>1</v>
      </c>
    </row>
    <row r="49" spans="2:5" x14ac:dyDescent="0.2">
      <c r="B49" s="43" t="s">
        <v>108</v>
      </c>
      <c r="E49" s="44"/>
    </row>
    <row r="50" spans="2:5" x14ac:dyDescent="0.2">
      <c r="B50" s="43" t="s">
        <v>109</v>
      </c>
      <c r="E50" s="44"/>
    </row>
    <row r="51" spans="2:5" x14ac:dyDescent="0.2">
      <c r="B51" s="43"/>
      <c r="E51" s="44"/>
    </row>
    <row r="52" spans="2:5" x14ac:dyDescent="0.2">
      <c r="B52" s="45" t="s">
        <v>110</v>
      </c>
      <c r="E52" s="44"/>
    </row>
    <row r="53" spans="2:5" x14ac:dyDescent="0.2">
      <c r="B53" s="43" t="s">
        <v>111</v>
      </c>
      <c r="E53" s="44"/>
    </row>
    <row r="54" spans="2:5" x14ac:dyDescent="0.2">
      <c r="B54" s="43" t="s">
        <v>112</v>
      </c>
      <c r="E54" s="44"/>
    </row>
    <row r="55" spans="2:5" ht="16" thickBot="1" x14ac:dyDescent="0.25">
      <c r="B55" s="46"/>
      <c r="C55" s="47"/>
      <c r="D55" s="47"/>
      <c r="E55" s="48"/>
    </row>
  </sheetData>
  <mergeCells count="30">
    <mergeCell ref="B11:C11"/>
    <mergeCell ref="B12:C12"/>
    <mergeCell ref="B14:C14"/>
    <mergeCell ref="B15:C15"/>
    <mergeCell ref="B34:C34"/>
    <mergeCell ref="B13:C13"/>
    <mergeCell ref="B20:C20"/>
    <mergeCell ref="B32:C32"/>
    <mergeCell ref="B25:C25"/>
    <mergeCell ref="B16:C16"/>
    <mergeCell ref="B18:C18"/>
    <mergeCell ref="B19:C19"/>
    <mergeCell ref="B23:C23"/>
    <mergeCell ref="B24:C24"/>
    <mergeCell ref="B35:C35"/>
    <mergeCell ref="B42:C42"/>
    <mergeCell ref="B47:C47"/>
    <mergeCell ref="D2:E2"/>
    <mergeCell ref="C5:F5"/>
    <mergeCell ref="B45:C45"/>
    <mergeCell ref="B46:C46"/>
    <mergeCell ref="B37:C37"/>
    <mergeCell ref="B38:C38"/>
    <mergeCell ref="B39:C39"/>
    <mergeCell ref="B40:C40"/>
    <mergeCell ref="B41:C41"/>
    <mergeCell ref="B44:C44"/>
    <mergeCell ref="B27:C27"/>
    <mergeCell ref="B31:C31"/>
    <mergeCell ref="B33:C33"/>
  </mergeCells>
  <hyperlinks>
    <hyperlink ref="N2" location="PORTADA!A1" display="PORTADA" xr:uid="{00000000-0004-0000-1700-000000000000}"/>
    <hyperlink ref="I1" location="PORTADA!A1" display="PORTADA" xr:uid="{00000000-0004-0000-1700-000001000000}"/>
  </hyperlink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10</xdr:row>
                    <xdr:rowOff>25400</xdr:rowOff>
                  </from>
                  <to>
                    <xdr:col>4</xdr:col>
                    <xdr:colOff>444500</xdr:colOff>
                    <xdr:row>11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10</xdr:row>
                    <xdr:rowOff>25400</xdr:rowOff>
                  </from>
                  <to>
                    <xdr:col>5</xdr:col>
                    <xdr:colOff>444500</xdr:colOff>
                    <xdr:row>11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10</xdr:row>
                    <xdr:rowOff>25400</xdr:rowOff>
                  </from>
                  <to>
                    <xdr:col>6</xdr:col>
                    <xdr:colOff>444500</xdr:colOff>
                    <xdr:row>11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11</xdr:row>
                    <xdr:rowOff>25400</xdr:rowOff>
                  </from>
                  <to>
                    <xdr:col>4</xdr:col>
                    <xdr:colOff>444500</xdr:colOff>
                    <xdr:row>11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11</xdr:row>
                    <xdr:rowOff>25400</xdr:rowOff>
                  </from>
                  <to>
                    <xdr:col>5</xdr:col>
                    <xdr:colOff>444500</xdr:colOff>
                    <xdr:row>11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11</xdr:row>
                    <xdr:rowOff>25400</xdr:rowOff>
                  </from>
                  <to>
                    <xdr:col>6</xdr:col>
                    <xdr:colOff>444500</xdr:colOff>
                    <xdr:row>11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12</xdr:row>
                    <xdr:rowOff>25400</xdr:rowOff>
                  </from>
                  <to>
                    <xdr:col>4</xdr:col>
                    <xdr:colOff>444500</xdr:colOff>
                    <xdr:row>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12</xdr:row>
                    <xdr:rowOff>25400</xdr:rowOff>
                  </from>
                  <to>
                    <xdr:col>5</xdr:col>
                    <xdr:colOff>444500</xdr:colOff>
                    <xdr:row>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12</xdr:row>
                    <xdr:rowOff>25400</xdr:rowOff>
                  </from>
                  <to>
                    <xdr:col>6</xdr:col>
                    <xdr:colOff>444500</xdr:colOff>
                    <xdr:row>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13</xdr:row>
                    <xdr:rowOff>25400</xdr:rowOff>
                  </from>
                  <to>
                    <xdr:col>4</xdr:col>
                    <xdr:colOff>444500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4" name="Check Box 14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13</xdr:row>
                    <xdr:rowOff>25400</xdr:rowOff>
                  </from>
                  <to>
                    <xdr:col>5</xdr:col>
                    <xdr:colOff>444500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13</xdr:row>
                    <xdr:rowOff>25400</xdr:rowOff>
                  </from>
                  <to>
                    <xdr:col>6</xdr:col>
                    <xdr:colOff>444500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6" name="Check Box 16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17</xdr:row>
                    <xdr:rowOff>25400</xdr:rowOff>
                  </from>
                  <to>
                    <xdr:col>4</xdr:col>
                    <xdr:colOff>444500</xdr:colOff>
                    <xdr:row>18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7" name="Check Box 18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17</xdr:row>
                    <xdr:rowOff>25400</xdr:rowOff>
                  </from>
                  <to>
                    <xdr:col>6</xdr:col>
                    <xdr:colOff>444500</xdr:colOff>
                    <xdr:row>18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8" name="Check Box 19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18</xdr:row>
                    <xdr:rowOff>25400</xdr:rowOff>
                  </from>
                  <to>
                    <xdr:col>4</xdr:col>
                    <xdr:colOff>444500</xdr:colOff>
                    <xdr:row>18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9" name="Check Box 20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18</xdr:row>
                    <xdr:rowOff>25400</xdr:rowOff>
                  </from>
                  <to>
                    <xdr:col>5</xdr:col>
                    <xdr:colOff>444500</xdr:colOff>
                    <xdr:row>18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0" name="Check Box 21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18</xdr:row>
                    <xdr:rowOff>25400</xdr:rowOff>
                  </from>
                  <to>
                    <xdr:col>6</xdr:col>
                    <xdr:colOff>444500</xdr:colOff>
                    <xdr:row>18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1" name="Check Box 22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20</xdr:row>
                    <xdr:rowOff>25400</xdr:rowOff>
                  </from>
                  <to>
                    <xdr:col>4</xdr:col>
                    <xdr:colOff>444500</xdr:colOff>
                    <xdr:row>21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2" name="Check Box 23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20</xdr:row>
                    <xdr:rowOff>25400</xdr:rowOff>
                  </from>
                  <to>
                    <xdr:col>5</xdr:col>
                    <xdr:colOff>444500</xdr:colOff>
                    <xdr:row>21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3" name="Check Box 24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20</xdr:row>
                    <xdr:rowOff>25400</xdr:rowOff>
                  </from>
                  <to>
                    <xdr:col>6</xdr:col>
                    <xdr:colOff>444500</xdr:colOff>
                    <xdr:row>21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4" name="Check Box 25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21</xdr:row>
                    <xdr:rowOff>25400</xdr:rowOff>
                  </from>
                  <to>
                    <xdr:col>4</xdr:col>
                    <xdr:colOff>444500</xdr:colOff>
                    <xdr:row>22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5" name="Check Box 26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21</xdr:row>
                    <xdr:rowOff>25400</xdr:rowOff>
                  </from>
                  <to>
                    <xdr:col>5</xdr:col>
                    <xdr:colOff>444500</xdr:colOff>
                    <xdr:row>22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6" name="Check Box 27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21</xdr:row>
                    <xdr:rowOff>25400</xdr:rowOff>
                  </from>
                  <to>
                    <xdr:col>6</xdr:col>
                    <xdr:colOff>444500</xdr:colOff>
                    <xdr:row>22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7" name="Check Box 28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22</xdr:row>
                    <xdr:rowOff>25400</xdr:rowOff>
                  </from>
                  <to>
                    <xdr:col>4</xdr:col>
                    <xdr:colOff>444500</xdr:colOff>
                    <xdr:row>23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8" name="Check Box 29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23</xdr:row>
                    <xdr:rowOff>25400</xdr:rowOff>
                  </from>
                  <to>
                    <xdr:col>4</xdr:col>
                    <xdr:colOff>444500</xdr:colOff>
                    <xdr:row>24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9" name="Check Box 30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22</xdr:row>
                    <xdr:rowOff>25400</xdr:rowOff>
                  </from>
                  <to>
                    <xdr:col>5</xdr:col>
                    <xdr:colOff>444500</xdr:colOff>
                    <xdr:row>23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0" name="Check Box 31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23</xdr:row>
                    <xdr:rowOff>25400</xdr:rowOff>
                  </from>
                  <to>
                    <xdr:col>5</xdr:col>
                    <xdr:colOff>444500</xdr:colOff>
                    <xdr:row>24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1" name="Check Box 32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22</xdr:row>
                    <xdr:rowOff>25400</xdr:rowOff>
                  </from>
                  <to>
                    <xdr:col>6</xdr:col>
                    <xdr:colOff>444500</xdr:colOff>
                    <xdr:row>23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2" name="Check Box 33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23</xdr:row>
                    <xdr:rowOff>25400</xdr:rowOff>
                  </from>
                  <to>
                    <xdr:col>6</xdr:col>
                    <xdr:colOff>444500</xdr:colOff>
                    <xdr:row>24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3" name="Check Box 34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27</xdr:row>
                    <xdr:rowOff>25400</xdr:rowOff>
                  </from>
                  <to>
                    <xdr:col>4</xdr:col>
                    <xdr:colOff>444500</xdr:colOff>
                    <xdr:row>28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4" name="Check Box 35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28</xdr:row>
                    <xdr:rowOff>25400</xdr:rowOff>
                  </from>
                  <to>
                    <xdr:col>4</xdr:col>
                    <xdr:colOff>444500</xdr:colOff>
                    <xdr:row>29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5" name="Check Box 36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29</xdr:row>
                    <xdr:rowOff>25400</xdr:rowOff>
                  </from>
                  <to>
                    <xdr:col>4</xdr:col>
                    <xdr:colOff>444500</xdr:colOff>
                    <xdr:row>30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6" name="Check Box 37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30</xdr:row>
                    <xdr:rowOff>25400</xdr:rowOff>
                  </from>
                  <to>
                    <xdr:col>4</xdr:col>
                    <xdr:colOff>444500</xdr:colOff>
                    <xdr:row>31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7" name="Check Box 38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31</xdr:row>
                    <xdr:rowOff>25400</xdr:rowOff>
                  </from>
                  <to>
                    <xdr:col>4</xdr:col>
                    <xdr:colOff>444500</xdr:colOff>
                    <xdr:row>32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8" name="Check Box 39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32</xdr:row>
                    <xdr:rowOff>25400</xdr:rowOff>
                  </from>
                  <to>
                    <xdr:col>4</xdr:col>
                    <xdr:colOff>444500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9" name="Check Box 40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33</xdr:row>
                    <xdr:rowOff>25400</xdr:rowOff>
                  </from>
                  <to>
                    <xdr:col>4</xdr:col>
                    <xdr:colOff>444500</xdr:colOff>
                    <xdr:row>34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0" name="Check Box 41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27</xdr:row>
                    <xdr:rowOff>25400</xdr:rowOff>
                  </from>
                  <to>
                    <xdr:col>5</xdr:col>
                    <xdr:colOff>444500</xdr:colOff>
                    <xdr:row>28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1" name="Check Box 42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28</xdr:row>
                    <xdr:rowOff>25400</xdr:rowOff>
                  </from>
                  <to>
                    <xdr:col>5</xdr:col>
                    <xdr:colOff>444500</xdr:colOff>
                    <xdr:row>29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2" name="Check Box 43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29</xdr:row>
                    <xdr:rowOff>25400</xdr:rowOff>
                  </from>
                  <to>
                    <xdr:col>5</xdr:col>
                    <xdr:colOff>444500</xdr:colOff>
                    <xdr:row>30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3" name="Check Box 44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30</xdr:row>
                    <xdr:rowOff>25400</xdr:rowOff>
                  </from>
                  <to>
                    <xdr:col>5</xdr:col>
                    <xdr:colOff>444500</xdr:colOff>
                    <xdr:row>31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4" name="Check Box 45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31</xdr:row>
                    <xdr:rowOff>25400</xdr:rowOff>
                  </from>
                  <to>
                    <xdr:col>5</xdr:col>
                    <xdr:colOff>444500</xdr:colOff>
                    <xdr:row>32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5" name="Check Box 46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32</xdr:row>
                    <xdr:rowOff>25400</xdr:rowOff>
                  </from>
                  <to>
                    <xdr:col>5</xdr:col>
                    <xdr:colOff>444500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6" name="Check Box 47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33</xdr:row>
                    <xdr:rowOff>25400</xdr:rowOff>
                  </from>
                  <to>
                    <xdr:col>5</xdr:col>
                    <xdr:colOff>444500</xdr:colOff>
                    <xdr:row>34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7" name="Check Box 48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27</xdr:row>
                    <xdr:rowOff>25400</xdr:rowOff>
                  </from>
                  <to>
                    <xdr:col>6</xdr:col>
                    <xdr:colOff>444500</xdr:colOff>
                    <xdr:row>28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8" name="Check Box 49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28</xdr:row>
                    <xdr:rowOff>25400</xdr:rowOff>
                  </from>
                  <to>
                    <xdr:col>6</xdr:col>
                    <xdr:colOff>444500</xdr:colOff>
                    <xdr:row>29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9" name="Check Box 50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29</xdr:row>
                    <xdr:rowOff>25400</xdr:rowOff>
                  </from>
                  <to>
                    <xdr:col>6</xdr:col>
                    <xdr:colOff>444500</xdr:colOff>
                    <xdr:row>30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0" name="Check Box 51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30</xdr:row>
                    <xdr:rowOff>25400</xdr:rowOff>
                  </from>
                  <to>
                    <xdr:col>6</xdr:col>
                    <xdr:colOff>444500</xdr:colOff>
                    <xdr:row>31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1" name="Check Box 52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31</xdr:row>
                    <xdr:rowOff>25400</xdr:rowOff>
                  </from>
                  <to>
                    <xdr:col>6</xdr:col>
                    <xdr:colOff>444500</xdr:colOff>
                    <xdr:row>32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2" name="Check Box 53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32</xdr:row>
                    <xdr:rowOff>25400</xdr:rowOff>
                  </from>
                  <to>
                    <xdr:col>6</xdr:col>
                    <xdr:colOff>444500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3" name="Check Box 54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33</xdr:row>
                    <xdr:rowOff>25400</xdr:rowOff>
                  </from>
                  <to>
                    <xdr:col>6</xdr:col>
                    <xdr:colOff>444500</xdr:colOff>
                    <xdr:row>34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4" name="Check Box 55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36</xdr:row>
                    <xdr:rowOff>25400</xdr:rowOff>
                  </from>
                  <to>
                    <xdr:col>4</xdr:col>
                    <xdr:colOff>444500</xdr:colOff>
                    <xdr:row>37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5" name="Check Box 56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37</xdr:row>
                    <xdr:rowOff>25400</xdr:rowOff>
                  </from>
                  <to>
                    <xdr:col>4</xdr:col>
                    <xdr:colOff>444500</xdr:colOff>
                    <xdr:row>38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6" name="Check Box 57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38</xdr:row>
                    <xdr:rowOff>25400</xdr:rowOff>
                  </from>
                  <to>
                    <xdr:col>4</xdr:col>
                    <xdr:colOff>444500</xdr:colOff>
                    <xdr:row>39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7" name="Check Box 58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39</xdr:row>
                    <xdr:rowOff>25400</xdr:rowOff>
                  </from>
                  <to>
                    <xdr:col>4</xdr:col>
                    <xdr:colOff>444500</xdr:colOff>
                    <xdr:row>40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8" name="Check Box 59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40</xdr:row>
                    <xdr:rowOff>25400</xdr:rowOff>
                  </from>
                  <to>
                    <xdr:col>4</xdr:col>
                    <xdr:colOff>444500</xdr:colOff>
                    <xdr:row>41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59" name="Check Box 60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36</xdr:row>
                    <xdr:rowOff>25400</xdr:rowOff>
                  </from>
                  <to>
                    <xdr:col>5</xdr:col>
                    <xdr:colOff>444500</xdr:colOff>
                    <xdr:row>37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0" name="Check Box 61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37</xdr:row>
                    <xdr:rowOff>25400</xdr:rowOff>
                  </from>
                  <to>
                    <xdr:col>5</xdr:col>
                    <xdr:colOff>444500</xdr:colOff>
                    <xdr:row>38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1" name="Check Box 62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38</xdr:row>
                    <xdr:rowOff>25400</xdr:rowOff>
                  </from>
                  <to>
                    <xdr:col>5</xdr:col>
                    <xdr:colOff>444500</xdr:colOff>
                    <xdr:row>39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2" name="Check Box 63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39</xdr:row>
                    <xdr:rowOff>25400</xdr:rowOff>
                  </from>
                  <to>
                    <xdr:col>5</xdr:col>
                    <xdr:colOff>444500</xdr:colOff>
                    <xdr:row>40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3" name="Check Box 64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40</xdr:row>
                    <xdr:rowOff>25400</xdr:rowOff>
                  </from>
                  <to>
                    <xdr:col>5</xdr:col>
                    <xdr:colOff>444500</xdr:colOff>
                    <xdr:row>41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4" name="Check Box 65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36</xdr:row>
                    <xdr:rowOff>25400</xdr:rowOff>
                  </from>
                  <to>
                    <xdr:col>6</xdr:col>
                    <xdr:colOff>444500</xdr:colOff>
                    <xdr:row>37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5" name="Check Box 66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37</xdr:row>
                    <xdr:rowOff>25400</xdr:rowOff>
                  </from>
                  <to>
                    <xdr:col>6</xdr:col>
                    <xdr:colOff>444500</xdr:colOff>
                    <xdr:row>38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6" name="Check Box 67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38</xdr:row>
                    <xdr:rowOff>25400</xdr:rowOff>
                  </from>
                  <to>
                    <xdr:col>6</xdr:col>
                    <xdr:colOff>444500</xdr:colOff>
                    <xdr:row>39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7" name="Check Box 68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39</xdr:row>
                    <xdr:rowOff>25400</xdr:rowOff>
                  </from>
                  <to>
                    <xdr:col>6</xdr:col>
                    <xdr:colOff>444500</xdr:colOff>
                    <xdr:row>40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68" name="Check Box 69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40</xdr:row>
                    <xdr:rowOff>25400</xdr:rowOff>
                  </from>
                  <to>
                    <xdr:col>6</xdr:col>
                    <xdr:colOff>444500</xdr:colOff>
                    <xdr:row>41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69" name="Check Box 70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43</xdr:row>
                    <xdr:rowOff>25400</xdr:rowOff>
                  </from>
                  <to>
                    <xdr:col>4</xdr:col>
                    <xdr:colOff>444500</xdr:colOff>
                    <xdr:row>43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0" name="Check Box 71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44</xdr:row>
                    <xdr:rowOff>25400</xdr:rowOff>
                  </from>
                  <to>
                    <xdr:col>4</xdr:col>
                    <xdr:colOff>444500</xdr:colOff>
                    <xdr:row>44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1" name="Check Box 72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45</xdr:row>
                    <xdr:rowOff>25400</xdr:rowOff>
                  </from>
                  <to>
                    <xdr:col>4</xdr:col>
                    <xdr:colOff>444500</xdr:colOff>
                    <xdr:row>45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2" name="Check Box 73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43</xdr:row>
                    <xdr:rowOff>25400</xdr:rowOff>
                  </from>
                  <to>
                    <xdr:col>5</xdr:col>
                    <xdr:colOff>444500</xdr:colOff>
                    <xdr:row>43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3" name="Check Box 74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44</xdr:row>
                    <xdr:rowOff>25400</xdr:rowOff>
                  </from>
                  <to>
                    <xdr:col>5</xdr:col>
                    <xdr:colOff>444500</xdr:colOff>
                    <xdr:row>44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4" name="Check Box 75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43</xdr:row>
                    <xdr:rowOff>25400</xdr:rowOff>
                  </from>
                  <to>
                    <xdr:col>6</xdr:col>
                    <xdr:colOff>444500</xdr:colOff>
                    <xdr:row>43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5" name="Check Box 76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44</xdr:row>
                    <xdr:rowOff>25400</xdr:rowOff>
                  </from>
                  <to>
                    <xdr:col>6</xdr:col>
                    <xdr:colOff>444500</xdr:colOff>
                    <xdr:row>44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6" name="Check Box 77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45</xdr:row>
                    <xdr:rowOff>25400</xdr:rowOff>
                  </from>
                  <to>
                    <xdr:col>5</xdr:col>
                    <xdr:colOff>444500</xdr:colOff>
                    <xdr:row>45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7" name="Check Box 78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45</xdr:row>
                    <xdr:rowOff>25400</xdr:rowOff>
                  </from>
                  <to>
                    <xdr:col>6</xdr:col>
                    <xdr:colOff>444500</xdr:colOff>
                    <xdr:row>45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78" name="Check Box 81">
              <controlPr defaultSize="0" autoFill="0" autoLine="0" autoPict="0" altText="">
                <anchor moveWithCells="1">
                  <from>
                    <xdr:col>4</xdr:col>
                    <xdr:colOff>190500</xdr:colOff>
                    <xdr:row>14</xdr:row>
                    <xdr:rowOff>25400</xdr:rowOff>
                  </from>
                  <to>
                    <xdr:col>4</xdr:col>
                    <xdr:colOff>444500</xdr:colOff>
                    <xdr:row>15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79" name="Check Box 82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14</xdr:row>
                    <xdr:rowOff>25400</xdr:rowOff>
                  </from>
                  <to>
                    <xdr:col>5</xdr:col>
                    <xdr:colOff>444500</xdr:colOff>
                    <xdr:row>15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0" name="Check Box 83">
              <controlPr defaultSize="0" autoFill="0" autoLine="0" autoPict="0" altText="">
                <anchor moveWithCells="1">
                  <from>
                    <xdr:col>6</xdr:col>
                    <xdr:colOff>190500</xdr:colOff>
                    <xdr:row>14</xdr:row>
                    <xdr:rowOff>25400</xdr:rowOff>
                  </from>
                  <to>
                    <xdr:col>6</xdr:col>
                    <xdr:colOff>444500</xdr:colOff>
                    <xdr:row>15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1" name="Check Box 86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17</xdr:row>
                    <xdr:rowOff>25400</xdr:rowOff>
                  </from>
                  <to>
                    <xdr:col>5</xdr:col>
                    <xdr:colOff>444500</xdr:colOff>
                    <xdr:row>18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2" name="Check Box 87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10</xdr:row>
                    <xdr:rowOff>25400</xdr:rowOff>
                  </from>
                  <to>
                    <xdr:col>7</xdr:col>
                    <xdr:colOff>508000</xdr:colOff>
                    <xdr:row>11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3" name="Check Box 88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11</xdr:row>
                    <xdr:rowOff>25400</xdr:rowOff>
                  </from>
                  <to>
                    <xdr:col>7</xdr:col>
                    <xdr:colOff>508000</xdr:colOff>
                    <xdr:row>11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4" name="Check Box 89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12</xdr:row>
                    <xdr:rowOff>25400</xdr:rowOff>
                  </from>
                  <to>
                    <xdr:col>7</xdr:col>
                    <xdr:colOff>508000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85" name="Check Box 90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13</xdr:row>
                    <xdr:rowOff>25400</xdr:rowOff>
                  </from>
                  <to>
                    <xdr:col>7</xdr:col>
                    <xdr:colOff>508000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86" name="Check Box 91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14</xdr:row>
                    <xdr:rowOff>25400</xdr:rowOff>
                  </from>
                  <to>
                    <xdr:col>7</xdr:col>
                    <xdr:colOff>508000</xdr:colOff>
                    <xdr:row>15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87" name="Check Box 92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17</xdr:row>
                    <xdr:rowOff>25400</xdr:rowOff>
                  </from>
                  <to>
                    <xdr:col>7</xdr:col>
                    <xdr:colOff>508000</xdr:colOff>
                    <xdr:row>18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88" name="Check Box 93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18</xdr:row>
                    <xdr:rowOff>25400</xdr:rowOff>
                  </from>
                  <to>
                    <xdr:col>7</xdr:col>
                    <xdr:colOff>508000</xdr:colOff>
                    <xdr:row>18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89" name="Check Box 94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20</xdr:row>
                    <xdr:rowOff>25400</xdr:rowOff>
                  </from>
                  <to>
                    <xdr:col>7</xdr:col>
                    <xdr:colOff>508000</xdr:colOff>
                    <xdr:row>21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0" name="Check Box 95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21</xdr:row>
                    <xdr:rowOff>25400</xdr:rowOff>
                  </from>
                  <to>
                    <xdr:col>7</xdr:col>
                    <xdr:colOff>508000</xdr:colOff>
                    <xdr:row>22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1" name="Check Box 96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22</xdr:row>
                    <xdr:rowOff>25400</xdr:rowOff>
                  </from>
                  <to>
                    <xdr:col>7</xdr:col>
                    <xdr:colOff>508000</xdr:colOff>
                    <xdr:row>23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92" name="Check Box 97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23</xdr:row>
                    <xdr:rowOff>25400</xdr:rowOff>
                  </from>
                  <to>
                    <xdr:col>7</xdr:col>
                    <xdr:colOff>508000</xdr:colOff>
                    <xdr:row>24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93" name="Check Box 98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27</xdr:row>
                    <xdr:rowOff>25400</xdr:rowOff>
                  </from>
                  <to>
                    <xdr:col>7</xdr:col>
                    <xdr:colOff>508000</xdr:colOff>
                    <xdr:row>28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94" name="Check Box 99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28</xdr:row>
                    <xdr:rowOff>25400</xdr:rowOff>
                  </from>
                  <to>
                    <xdr:col>7</xdr:col>
                    <xdr:colOff>508000</xdr:colOff>
                    <xdr:row>29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95" name="Check Box 100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29</xdr:row>
                    <xdr:rowOff>25400</xdr:rowOff>
                  </from>
                  <to>
                    <xdr:col>7</xdr:col>
                    <xdr:colOff>508000</xdr:colOff>
                    <xdr:row>30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96" name="Check Box 101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30</xdr:row>
                    <xdr:rowOff>25400</xdr:rowOff>
                  </from>
                  <to>
                    <xdr:col>7</xdr:col>
                    <xdr:colOff>508000</xdr:colOff>
                    <xdr:row>31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97" name="Check Box 102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31</xdr:row>
                    <xdr:rowOff>25400</xdr:rowOff>
                  </from>
                  <to>
                    <xdr:col>7</xdr:col>
                    <xdr:colOff>508000</xdr:colOff>
                    <xdr:row>32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98" name="Check Box 103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32</xdr:row>
                    <xdr:rowOff>25400</xdr:rowOff>
                  </from>
                  <to>
                    <xdr:col>7</xdr:col>
                    <xdr:colOff>508000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99" name="Check Box 105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33</xdr:row>
                    <xdr:rowOff>25400</xdr:rowOff>
                  </from>
                  <to>
                    <xdr:col>7</xdr:col>
                    <xdr:colOff>508000</xdr:colOff>
                    <xdr:row>34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0" name="Check Box 106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36</xdr:row>
                    <xdr:rowOff>25400</xdr:rowOff>
                  </from>
                  <to>
                    <xdr:col>7</xdr:col>
                    <xdr:colOff>508000</xdr:colOff>
                    <xdr:row>37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01" name="Check Box 107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37</xdr:row>
                    <xdr:rowOff>25400</xdr:rowOff>
                  </from>
                  <to>
                    <xdr:col>7</xdr:col>
                    <xdr:colOff>508000</xdr:colOff>
                    <xdr:row>38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02" name="Check Box 108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38</xdr:row>
                    <xdr:rowOff>25400</xdr:rowOff>
                  </from>
                  <to>
                    <xdr:col>7</xdr:col>
                    <xdr:colOff>508000</xdr:colOff>
                    <xdr:row>39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03" name="Check Box 109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39</xdr:row>
                    <xdr:rowOff>25400</xdr:rowOff>
                  </from>
                  <to>
                    <xdr:col>7</xdr:col>
                    <xdr:colOff>508000</xdr:colOff>
                    <xdr:row>40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04" name="Check Box 110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40</xdr:row>
                    <xdr:rowOff>25400</xdr:rowOff>
                  </from>
                  <to>
                    <xdr:col>7</xdr:col>
                    <xdr:colOff>508000</xdr:colOff>
                    <xdr:row>41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05" name="Check Box 111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43</xdr:row>
                    <xdr:rowOff>25400</xdr:rowOff>
                  </from>
                  <to>
                    <xdr:col>7</xdr:col>
                    <xdr:colOff>508000</xdr:colOff>
                    <xdr:row>43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06" name="Check Box 112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44</xdr:row>
                    <xdr:rowOff>25400</xdr:rowOff>
                  </from>
                  <to>
                    <xdr:col>7</xdr:col>
                    <xdr:colOff>508000</xdr:colOff>
                    <xdr:row>44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07" name="Check Box 113">
              <controlPr defaultSize="0" autoFill="0" autoLine="0" autoPict="0" altText="">
                <anchor moveWithCells="1">
                  <from>
                    <xdr:col>7</xdr:col>
                    <xdr:colOff>254000</xdr:colOff>
                    <xdr:row>45</xdr:row>
                    <xdr:rowOff>25400</xdr:rowOff>
                  </from>
                  <to>
                    <xdr:col>7</xdr:col>
                    <xdr:colOff>508000</xdr:colOff>
                    <xdr:row>45</xdr:row>
                    <xdr:rowOff>254000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23AD91B89D1D24492668F1DFEE428CB" ma:contentTypeVersion="3" ma:contentTypeDescription="Crear nuevo documento." ma:contentTypeScope="" ma:versionID="53f333f0e6783d5639e3cd8525c98bdf">
  <xsd:schema xmlns:xsd="http://www.w3.org/2001/XMLSchema" xmlns:xs="http://www.w3.org/2001/XMLSchema" xmlns:p="http://schemas.microsoft.com/office/2006/metadata/properties" xmlns:ns2="581c4554-7922-480a-af43-d628ddab1ea5" targetNamespace="http://schemas.microsoft.com/office/2006/metadata/properties" ma:root="true" ma:fieldsID="a0e4ef38c86d9269c0cd15e29e87a001" ns2:_="">
    <xsd:import namespace="581c4554-7922-480a-af43-d628ddab1e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1c4554-7922-480a-af43-d628ddab1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18B1FA-DF8E-444A-B50B-4997BFD234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1c4554-7922-480a-af43-d628ddab1e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C3B7A0-C2B8-4FFD-8552-F6495CCC08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</vt:lpstr>
      <vt:lpstr>op-PLANTILLA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m lopez g</dc:creator>
  <cp:keywords/>
  <dc:description/>
  <cp:lastModifiedBy>LUIS GARCIA ORBANEJA</cp:lastModifiedBy>
  <cp:revision/>
  <dcterms:created xsi:type="dcterms:W3CDTF">2023-06-29T08:54:49Z</dcterms:created>
  <dcterms:modified xsi:type="dcterms:W3CDTF">2024-07-02T20:12:02Z</dcterms:modified>
  <cp:category/>
  <cp:contentStatus/>
</cp:coreProperties>
</file>